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ad.pref.shimane.jp\地域振興部\市町村課\03財政グループ\財政グループ共通\01_財政一般\09_財政状況資料集（財政一覧表、比較分析表）\R5（R4決算）\02_9月公表分\05_HP公表\"/>
    </mc:Choice>
  </mc:AlternateContent>
  <bookViews>
    <workbookView xWindow="20370" yWindow="-120" windowWidth="21840" windowHeight="131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C40" i="10"/>
  <c r="CO39" i="10"/>
  <c r="BE39" i="10"/>
  <c r="AM39" i="10"/>
  <c r="C39" i="10"/>
  <c r="CO38" i="10"/>
  <c r="BE38" i="10"/>
  <c r="AM38" i="10"/>
  <c r="C38" i="10"/>
  <c r="CO37" i="10"/>
  <c r="BE37" i="10"/>
  <c r="AM37" i="10"/>
  <c r="C37" i="10"/>
  <c r="BE36" i="10"/>
  <c r="AM36" i="10"/>
  <c r="CO35" i="10"/>
  <c r="CO36" i="10" s="1"/>
  <c r="BE35" i="10"/>
  <c r="AM35" i="10"/>
  <c r="CO34" i="10"/>
  <c r="BW34" i="10"/>
  <c r="BW35" i="10" s="1"/>
  <c r="BW36" i="10" s="1"/>
  <c r="BW37" i="10" s="1"/>
  <c r="BW38" i="10" s="1"/>
  <c r="BW39" i="10" s="1"/>
  <c r="BW40" i="10" s="1"/>
  <c r="C34" i="10"/>
  <c r="C35" i="10" l="1"/>
  <c r="C36" i="10" s="1"/>
  <c r="U34" i="10"/>
  <c r="U35" i="10" s="1"/>
  <c r="U36" i="10" s="1"/>
  <c r="U37" i="10" s="1"/>
  <c r="U38" i="10" s="1"/>
  <c r="U39" i="10" s="1"/>
  <c r="U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<sst xmlns="http://schemas.openxmlformats.org/spreadsheetml/2006/main" count="1117" uniqueCount="626">
  <si>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</si>
  <si>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</si>
  <si>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</si>
  <si>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</si>
  <si>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</si>
  <si>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</si>
  <si>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</si>
  <si>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</si>
  <si>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</si>
  <si>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</si>
  <si>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</si>
  <si>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</si>
  <si>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</si>
  <si>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</si>
  <si>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</si>
  <si>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</si>
  <si>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</si>
  <si>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</si>
  <si>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</si>
  <si>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</si>
  <si>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</si>
  <si>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</si>
  <si>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</si>
  <si>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</si>
  <si>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</si>
  <si>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</si>
  <si>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</si>
  <si>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</si>
  <si>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</si>
  <si>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</si>
  <si>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</si>
  <si>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</si>
  <si>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</si>
  <si>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</si>
  <si>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</si>
  <si>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</si>
  <si>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</si>
  <si>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</si>
  <si>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</si>
  <si>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</si>
  <si>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</si>
  <si>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</si>
  <si>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</si>
  <si>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</si>
  <si>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</si>
  <si>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</si>
  <si>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</si>
  <si>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</si>
  <si>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</si>
  <si>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</si>
  <si>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</si>
  <si>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</si>
  <si>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</si>
  <si>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</si>
  <si>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</si>
  <si>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</si>
  <si>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</si>
  <si>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</si>
  <si>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</si>
  <si>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</si>
  <si>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</si>
  <si>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</si>
  <si>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</si>
  <si>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</si>
  <si>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</si>
  <si>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</si>
  <si>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</si>
  <si>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</si>
  <si>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</si>
  <si>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</si>
  <si>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</si>
  <si>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</si>
  <si>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</si>
  <si>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</si>
  <si>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</si>
  <si>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</si>
  <si>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</si>
  <si>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</si>
  <si>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</si>
  <si>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</si>
  <si>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</si>
  <si>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</si>
  <si>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</si>
  <si>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</si>
  <si>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</si>
  <si>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</si>
  <si>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</si>
  <si>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</si>
  <si>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</si>
  <si>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</si>
  <si>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</si>
  <si>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</si>
  <si>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</si>
  <si>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</si>
  <si>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</si>
  <si>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</si>
  <si>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</si>
  <si>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</si>
  <si>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</si>
  <si>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</si>
  <si>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</si>
  <si>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</si>
  <si>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隠岐の島町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</si>
  <si>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</si>
  <si>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</si>
  <si>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</si>
  <si>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</si>
  <si>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</si>
  <si>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</si>
  <si>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</si>
  <si>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</si>
  <si>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</si>
  <si>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</si>
  <si>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</si>
  <si>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</si>
  <si>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</si>
  <si>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</si>
  <si>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</si>
  <si>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</si>
  <si>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</si>
  <si>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</si>
  <si>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</si>
  <si>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</si>
  <si>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</si>
  <si>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</si>
  <si>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</si>
  <si>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</si>
  <si>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</si>
  <si>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</si>
  <si>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</si>
  <si>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</si>
  <si>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</si>
  <si>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</si>
  <si>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</si>
  <si>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</si>
  <si>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</si>
  <si>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</si>
  <si>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</si>
  <si>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</si>
  <si>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</si>
  <si>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</si>
  <si>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</si>
  <si>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</si>
  <si>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</si>
  <si>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</si>
  <si>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</si>
  <si>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</si>
  <si>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</si>
  <si>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</si>
  <si>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</si>
  <si>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</si>
  <si>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</si>
  <si>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</si>
  <si>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</si>
  <si>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</si>
  <si>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</si>
  <si>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</si>
  <si>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</si>
  <si>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</si>
  <si>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</si>
  <si>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</si>
  <si>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</si>
  <si>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</si>
  <si>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</si>
  <si>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</si>
  <si>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</si>
  <si>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</si>
  <si>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</si>
  <si>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</si>
  <si>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</si>
  <si>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</si>
  <si>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</si>
  <si>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</si>
  <si>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</si>
  <si>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</si>
  <si>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</si>
  <si>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</si>
  <si>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</si>
  <si>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</si>
  <si>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</si>
  <si>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</si>
  <si>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</si>
  <si>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</si>
  <si>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</si>
  <si>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</si>
  <si>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</si>
  <si>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</si>
  <si>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</si>
  <si>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</si>
  <si>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</si>
  <si>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</si>
  <si>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</si>
  <si>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</si>
  <si>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</si>
  <si>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</si>
  <si>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</si>
  <si>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</si>
  <si>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</si>
  <si>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</si>
  <si>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</si>
  <si>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</si>
  <si>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</si>
  <si>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</si>
  <si>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</si>
  <si>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</si>
  <si>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</si>
  <si>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</si>
  <si>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</si>
  <si>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</si>
  <si>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</si>
  <si>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</si>
  <si>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</si>
  <si>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</si>
  <si>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</si>
  <si>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</si>
  <si>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</si>
  <si>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</si>
  <si>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</si>
  <si>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</si>
  <si>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島根県隠岐の島町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</si>
  <si>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</si>
  <si>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</si>
  <si>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</si>
  <si>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</si>
  <si>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</si>
  <si>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</si>
  <si>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</si>
  <si>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</si>
  <si>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</si>
  <si>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</si>
  <si>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</si>
  <si>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</si>
  <si>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</si>
  <si>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</si>
  <si>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</si>
  <si>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</si>
  <si>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</si>
  <si>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</si>
  <si>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</si>
  <si>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</si>
  <si>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</si>
  <si>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</si>
  <si>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</si>
  <si>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</si>
  <si>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</si>
  <si>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</si>
  <si>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</si>
  <si>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</si>
  <si>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</si>
  <si>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</si>
  <si>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</si>
  <si>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</si>
  <si>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</si>
  <si>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</si>
  <si>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</si>
  <si>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</si>
  <si>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</si>
  <si>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</si>
  <si>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</si>
  <si>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</si>
  <si>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</si>
  <si>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</si>
  <si>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</si>
  <si>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</si>
  <si>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</si>
  <si>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</si>
  <si>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</si>
  <si>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</si>
  <si>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</si>
  <si>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</si>
  <si>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</si>
  <si>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</si>
  <si>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</si>
  <si>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</si>
  <si>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</si>
  <si>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</si>
  <si>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</si>
  <si>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</si>
  <si>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</si>
  <si>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</si>
  <si>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</si>
  <si>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</si>
  <si>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</si>
  <si>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</si>
  <si>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</si>
  <si>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</si>
  <si>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</si>
  <si>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</si>
  <si>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</si>
  <si>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</si>
  <si>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</si>
  <si>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</si>
  <si>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</si>
  <si>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</si>
  <si>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</si>
  <si>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</si>
  <si>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</si>
  <si>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</si>
  <si>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</si>
  <si>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</si>
  <si>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</si>
  <si>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</si>
  <si>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</si>
  <si>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</si>
  <si>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</si>
  <si>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</si>
  <si>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</si>
  <si>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</si>
  <si>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</si>
  <si>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</si>
  <si>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</si>
  <si>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</si>
  <si>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</si>
  <si>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</si>
  <si>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</si>
  <si>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</si>
  <si>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</si>
  <si>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</si>
  <si>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</si>
  <si>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</si>
  <si>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</si>
  <si>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</si>
  <si>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</si>
  <si>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</si>
  <si>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</si>
  <si>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</si>
  <si>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</si>
  <si>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</si>
  <si>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</si>
  <si>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</si>
  <si>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</si>
  <si>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</si>
  <si>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</si>
  <si>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</si>
  <si>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</si>
  <si>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</si>
  <si>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</si>
  <si>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</si>
  <si>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</si>
  <si>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</si>
  <si>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</si>
  <si>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</si>
  <si>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</si>
  <si>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</si>
  <si>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</si>
  <si>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</si>
  <si>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</si>
  <si>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</si>
  <si>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</si>
  <si>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</si>
  <si>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</si>
  <si>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</si>
  <si>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</si>
  <si>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</si>
  <si>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</si>
  <si>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</si>
  <si>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</si>
  <si>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</si>
  <si>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</si>
  <si>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</si>
  <si>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</si>
  <si>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</si>
  <si>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</si>
  <si>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</si>
  <si>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</si>
  <si>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</si>
  <si>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</si>
  <si>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</si>
  <si>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</si>
  <si>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</si>
  <si>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</si>
  <si>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</si>
  <si>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島根県隠岐の島町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</si>
  <si>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</si>
  <si>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</si>
  <si>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</si>
  <si>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</si>
  <si>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</si>
  <si>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</si>
  <si>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</si>
  <si>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</si>
  <si>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</si>
  <si>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</si>
  <si>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</si>
  <si>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</si>
  <si>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</si>
  <si>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</si>
  <si>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</si>
  <si>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</si>
  <si>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</si>
  <si>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</si>
  <si>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</si>
  <si>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</si>
  <si>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布施へき地診療施設事業特別会計</t>
    <phoneticPr fontId="5"/>
  </si>
  <si>
    <t>五箇へき地診療施設事業特別会計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</si>
  <si>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</si>
  <si>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</si>
  <si>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</si>
  <si>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</si>
  <si>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</si>
  <si>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</si>
  <si>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</si>
  <si>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</si>
  <si>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</si>
  <si>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</si>
  <si>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</si>
  <si>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</si>
  <si>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</si>
  <si>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</si>
  <si>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</si>
  <si>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国民健康保険施設勘定（中村診療所）特別会計</t>
    <phoneticPr fontId="5"/>
  </si>
  <si>
    <t>国民健康保険施設勘定（五箇診療所）特別会計</t>
    <phoneticPr fontId="5"/>
  </si>
  <si>
    <t>国民健康保険施設勘定（都万診療所）特別会計</t>
    <phoneticPr fontId="5"/>
  </si>
  <si>
    <t>後期高齢者医療保険事業特別会計</t>
    <phoneticPr fontId="5"/>
  </si>
  <si>
    <t>訪問看護事業特別会計</t>
    <phoneticPr fontId="5"/>
  </si>
  <si>
    <t>駐車場事業特別会計</t>
    <phoneticPr fontId="5"/>
  </si>
  <si>
    <t>上水道事業会計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</si>
  <si>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</si>
  <si>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</si>
  <si>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</si>
  <si>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</si>
  <si>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</si>
  <si>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</si>
  <si>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</si>
  <si>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</si>
  <si>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</si>
  <si>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</si>
  <si>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</si>
  <si>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</si>
  <si>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</si>
  <si>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</si>
  <si>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</si>
  <si>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</si>
  <si>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</si>
  <si>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</si>
  <si>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</si>
  <si>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</si>
  <si>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</si>
  <si>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</si>
  <si>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</si>
  <si>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</si>
  <si>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</si>
  <si>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</si>
  <si>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</si>
  <si>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</si>
  <si>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</si>
  <si>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</si>
  <si>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</si>
  <si>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</si>
  <si>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</si>
  <si>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</si>
  <si>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</si>
  <si>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</si>
  <si>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</si>
  <si>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</si>
  <si>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</si>
  <si>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</si>
  <si>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</si>
  <si>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</si>
  <si>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</si>
  <si>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</si>
  <si>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</si>
  <si>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</si>
  <si>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</si>
  <si>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</si>
  <si>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</si>
  <si>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</si>
  <si>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</si>
  <si>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</si>
  <si>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</si>
  <si>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</si>
  <si>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</si>
  <si>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</si>
  <si>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</si>
  <si>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</si>
  <si>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</si>
  <si>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</si>
  <si>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</si>
  <si>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</si>
  <si>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</si>
  <si>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</si>
  <si>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</si>
  <si>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</si>
  <si>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</si>
  <si>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</si>
  <si>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</si>
  <si>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</si>
  <si>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</si>
  <si>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国民健康保険施設勘定（五箇診療所）特別会計</t>
    <phoneticPr fontId="5"/>
  </si>
  <si>
    <t>(Ｆ)</t>
    <phoneticPr fontId="5"/>
  </si>
  <si>
    <t>国民健康保険施設勘定（中村診療所）特別会計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</si>
  <si>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</si>
  <si>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</si>
  <si>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</si>
  <si>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</si>
  <si>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</si>
  <si>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</si>
  <si>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</si>
  <si>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</si>
  <si>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</si>
  <si>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</si>
  <si>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</si>
  <si>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</si>
  <si>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</si>
  <si>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</si>
  <si>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</si>
  <si>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</si>
  <si>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</si>
  <si>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</si>
  <si>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</si>
  <si>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</si>
  <si>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</si>
  <si>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</si>
  <si>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</si>
  <si>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</si>
  <si>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</si>
  <si>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</si>
  <si>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</si>
  <si>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</si>
  <si>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</si>
  <si>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</si>
  <si>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</si>
  <si>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</si>
  <si>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</si>
  <si>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</si>
  <si>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</si>
  <si>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</si>
  <si>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</si>
  <si>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</si>
  <si>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</si>
  <si>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</si>
  <si>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</si>
  <si>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</si>
  <si>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</si>
  <si>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</si>
  <si>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</si>
  <si>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</si>
  <si>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</si>
  <si>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</si>
  <si>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</si>
  <si>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</si>
  <si>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</si>
  <si>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</si>
  <si>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</si>
  <si>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</si>
  <si>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</si>
  <si>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</si>
  <si>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</si>
  <si>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</si>
  <si>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</si>
  <si>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</si>
  <si>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</si>
  <si>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</si>
  <si>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</si>
  <si>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</si>
  <si>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</si>
  <si>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</si>
  <si>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</si>
  <si>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</si>
  <si>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</si>
  <si>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</si>
  <si>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</si>
  <si>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</si>
  <si>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</si>
  <si>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</si>
  <si>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</si>
  <si>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</si>
  <si>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</si>
  <si>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</si>
  <si>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</si>
  <si>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</si>
  <si>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</si>
  <si>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</si>
  <si>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</si>
  <si>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</si>
  <si>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</si>
  <si>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</si>
  <si>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</si>
  <si>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</si>
  <si>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</si>
  <si>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</si>
  <si>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</si>
  <si>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</si>
  <si>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</si>
  <si>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0.90</t>
  </si>
  <si>
    <t>▲ 1.34</t>
  </si>
  <si>
    <t>▲ 1.10</t>
  </si>
  <si>
    <t>上水道事業会計</t>
  </si>
  <si>
    <t>一般会計</t>
  </si>
  <si>
    <t>国民健康保険施設勘定（五箇診療所）特別会計</t>
  </si>
  <si>
    <t>後期高齢者医療保険事業特別会計</t>
  </si>
  <si>
    <t>国民健康保険施設勘定（都万診療所）特別会計</t>
  </si>
  <si>
    <t>国民健康保険事業勘定特別会計</t>
  </si>
  <si>
    <t>訪問看護事業特別会計</t>
  </si>
  <si>
    <t>国民健康保険施設勘定（中村診療所）特別会計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</si>
  <si>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</si>
  <si>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</si>
  <si>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</si>
  <si>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</si>
  <si>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</si>
  <si>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</si>
  <si>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</si>
  <si>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</si>
  <si>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</si>
  <si>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</si>
  <si>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島根県市町村総合事務組合（普通会計）</t>
    <rPh sb="0" eb="3">
      <t>シマネケン</t>
    </rPh>
    <rPh sb="3" eb="6">
      <t>シチョウソン</t>
    </rPh>
    <rPh sb="6" eb="8">
      <t>ソウゴウ</t>
    </rPh>
    <rPh sb="8" eb="10">
      <t>ジム</t>
    </rPh>
    <rPh sb="10" eb="12">
      <t>クミアイ</t>
    </rPh>
    <rPh sb="13" eb="15">
      <t>フツウ</t>
    </rPh>
    <rPh sb="15" eb="17">
      <t>カイケイ</t>
    </rPh>
    <phoneticPr fontId="2"/>
  </si>
  <si>
    <t>隠岐広域連合（普通会計）</t>
    <rPh sb="0" eb="2">
      <t>オキ</t>
    </rPh>
    <rPh sb="2" eb="4">
      <t>コウイキ</t>
    </rPh>
    <rPh sb="4" eb="6">
      <t>レンゴウ</t>
    </rPh>
    <rPh sb="7" eb="9">
      <t>フツウ</t>
    </rPh>
    <rPh sb="9" eb="11">
      <t>カイケイ</t>
    </rPh>
    <phoneticPr fontId="2"/>
  </si>
  <si>
    <t>隠岐広域連合（介護）</t>
    <rPh sb="0" eb="2">
      <t>オキ</t>
    </rPh>
    <rPh sb="2" eb="4">
      <t>コウイキ</t>
    </rPh>
    <rPh sb="4" eb="6">
      <t>レンゴウ</t>
    </rPh>
    <rPh sb="7" eb="9">
      <t>カイゴ</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</si>
  <si>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</si>
  <si>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2"/>
  </si>
  <si>
    <t>隠岐広域連合（隠岐病院）</t>
    <rPh sb="0" eb="2">
      <t>オキ</t>
    </rPh>
    <rPh sb="2" eb="4">
      <t>コウイキ</t>
    </rPh>
    <rPh sb="4" eb="6">
      <t>レンゴウ</t>
    </rPh>
    <rPh sb="7" eb="9">
      <t>オキ</t>
    </rPh>
    <rPh sb="9" eb="11">
      <t>ビョウイン</t>
    </rPh>
    <phoneticPr fontId="2"/>
  </si>
  <si>
    <t>隠岐広域連合（島前病院）</t>
    <rPh sb="0" eb="2">
      <t>オキ</t>
    </rPh>
    <rPh sb="2" eb="4">
      <t>コウイキ</t>
    </rPh>
    <rPh sb="4" eb="6">
      <t>レンゴウ</t>
    </rPh>
    <rPh sb="7" eb="9">
      <t>ドウゼン</t>
    </rPh>
    <rPh sb="9" eb="11">
      <t>ビョウイン</t>
    </rPh>
    <phoneticPr fontId="2"/>
  </si>
  <si>
    <t>隠岐の島町文化振興財団</t>
    <rPh sb="0" eb="2">
      <t>オキ</t>
    </rPh>
    <rPh sb="3" eb="5">
      <t>シマチョウ</t>
    </rPh>
    <rPh sb="5" eb="7">
      <t>ブンカ</t>
    </rPh>
    <rPh sb="7" eb="9">
      <t>シンコウ</t>
    </rPh>
    <rPh sb="9" eb="11">
      <t>ザイダン</t>
    </rPh>
    <phoneticPr fontId="2"/>
  </si>
  <si>
    <t>ふせの里</t>
    <rPh sb="3" eb="4">
      <t>サト</t>
    </rPh>
    <phoneticPr fontId="2"/>
  </si>
  <si>
    <t>隠岐の島町農業公社</t>
    <rPh sb="0" eb="2">
      <t>オキ</t>
    </rPh>
    <rPh sb="3" eb="5">
      <t>シマチョウ</t>
    </rPh>
    <rPh sb="5" eb="7">
      <t>ノウギョウ</t>
    </rPh>
    <rPh sb="7" eb="9">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</si>
  <si>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</si>
  <si>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</si>
  <si>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</si>
  <si>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</si>
  <si>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</si>
  <si>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</si>
  <si>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</si>
  <si>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</si>
  <si>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町村合併前の旧町村において、国の経済対策を背景に地方債に依存した社会基盤整備を行ってきた。また本町は離島という地理的要因から、生活に必要な施設を単独自治体で整備してきたことより地方債残高が膨らんだため、類似団体と比較すると高い比率となっている。H16年度の町村合併以降は、行財政改革の一環として繰上償還や地方債新規発行抑制に取り組んでおり、数値は改善傾向にあったが、H29年度以降大規模事業が続いているため、将来負担比率は上昇していく見込みである。実質公債費比率に関しては、R5年度に繰上償還を行っているため、今後数年間は数値の抑制が期待できる。</t>
    <rPh sb="47" eb="49">
      <t>ホンチョウ</t>
    </rPh>
    <rPh sb="224" eb="231">
      <t>ジッシツコウサイヒヒリツ</t>
    </rPh>
    <rPh sb="232" eb="233">
      <t>カン</t>
    </rPh>
    <rPh sb="239" eb="241">
      <t>ネンド</t>
    </rPh>
    <rPh sb="242" eb="246">
      <t>クリアゲショウカン</t>
    </rPh>
    <rPh sb="247" eb="248">
      <t>オコナ</t>
    </rPh>
    <rPh sb="255" eb="260">
      <t>コンゴスウネンカン</t>
    </rPh>
    <rPh sb="261" eb="263">
      <t>スウチ</t>
    </rPh>
    <rPh sb="264" eb="266">
      <t>ヨクセイ</t>
    </rPh>
    <rPh sb="267" eb="269">
      <t>キタイ</t>
    </rPh>
    <phoneticPr fontId="5"/>
  </si>
  <si>
    <t>実質公債費比率</t>
    <phoneticPr fontId="5"/>
  </si>
  <si>
    <t>有形固定資産減価償却率は、今年度はほぼ横ばいであるが施設の老朽化に伴い年々上昇している。将来負担比率は上記で述べたように大規模事業に伴う地方債発行額の増加から、地方債残高が増えている為、数値が上昇している。これから数年間は地方債発行額が償還元金の金額を上回る見通しであるため、数値も上昇する見込みである。よって、大規模事業実施に伴い、地方債発行額の増から将来負担比率は増加が見込まれ、有形固定資産減価償却率は横ばいから下降していくことが見込まれる。</t>
    <rPh sb="13" eb="16">
      <t>コンネンド</t>
    </rPh>
    <rPh sb="19" eb="20">
      <t>ヨコ</t>
    </rPh>
    <rPh sb="156" eb="161">
      <t>ダイキボジギョウ</t>
    </rPh>
    <rPh sb="161" eb="163">
      <t>ジッシ</t>
    </rPh>
    <rPh sb="167" eb="172">
      <t>チホウサイハッコウ</t>
    </rPh>
    <rPh sb="172" eb="173">
      <t>ガク</t>
    </rPh>
    <rPh sb="174" eb="17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</si>
</sst>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0" fontId="16"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53CF-4898-8E78-09366AACD0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226393</c:v>
                </c:pt>
                <c:pt idx="1">
                  <c:v>363825</c:v>
                </c:pt>
                <c:pt idx="2">
                  <c:v>349119</c:v>
                </c:pt>
                <c:pt idx="3">
                  <c:v>264541</c:v>
                </c:pt>
                <c:pt idx="4">
                  <c:v>296705</c:v>
                </c:pt>
              </c:numCache>
            </c:numRef>
          </c:val>
          <c:smooth val="0"/>
          <c:extLst>
            <c:ext xmlns:c16="http://schemas.microsoft.com/office/drawing/2014/chart" uri="{C3380CC4-5D6E-409C-BE32-E72D297353CC}">
              <c16:uniqueId val="{00000001-53CF-4898-8E78-09366AACD0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2.09</c:v>
                </c:pt>
                <c:pt idx="1">
                  <c:v>2.5099999999999998</c:v>
                </c:pt>
                <c:pt idx="2">
                  <c:v>2.88</c:v>
                </c:pt>
                <c:pt idx="3">
                  <c:v>2.89</c:v>
                </c:pt>
                <c:pt idx="4">
                  <c:v>2.0699999999999998</c:v>
                </c:pt>
              </c:numCache>
            </c:numRef>
          </c:val>
          <c:extLst>
            <c:ext xmlns:c16="http://schemas.microsoft.com/office/drawing/2014/chart" uri="{C3380CC4-5D6E-409C-BE32-E72D297353CC}">
              <c16:uniqueId val="{00000000-9965-4D07-BCE4-66D4FF0A55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16.510000000000002</c:v>
                </c:pt>
                <c:pt idx="1">
                  <c:v>15.89</c:v>
                </c:pt>
                <c:pt idx="2">
                  <c:v>15.32</c:v>
                </c:pt>
                <c:pt idx="3">
                  <c:v>14.98</c:v>
                </c:pt>
                <c:pt idx="4">
                  <c:v>14.88</c:v>
                </c:pt>
              </c:numCache>
            </c:numRef>
          </c:val>
          <c:extLst>
            <c:ext xmlns:c16="http://schemas.microsoft.com/office/drawing/2014/chart" uri="{C3380CC4-5D6E-409C-BE32-E72D297353CC}">
              <c16:uniqueId val="{00000001-9965-4D07-BCE4-66D4FF0A55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0.55000000000000004</c:v>
                </c:pt>
                <c:pt idx="1">
                  <c:v>-0.9</c:v>
                </c:pt>
                <c:pt idx="2">
                  <c:v>-1.34</c:v>
                </c:pt>
                <c:pt idx="3">
                  <c:v>7.0000000000000007E-2</c:v>
                </c:pt>
                <c:pt idx="4">
                  <c:v>-1.1000000000000001</c:v>
                </c:pt>
              </c:numCache>
            </c:numRef>
          </c:val>
          <c:smooth val="0"/>
          <c:extLst>
            <c:ext xmlns:c16="http://schemas.microsoft.com/office/drawing/2014/chart" uri="{C3380CC4-5D6E-409C-BE32-E72D297353CC}">
              <c16:uniqueId val="{00000002-9965-4D07-BCE4-66D4FF0A55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0.08</c:v>
                </c:pt>
                <c:pt idx="2">
                  <c:v>#N/A</c:v>
                </c:pt>
                <c:pt idx="3">
                  <c:v>0.04</c:v>
                </c:pt>
                <c:pt idx="4">
                  <c:v>#N/A</c:v>
                </c:pt>
                <c:pt idx="5">
                  <c:v>0.02</c:v>
                </c:pt>
                <c:pt idx="6">
                  <c:v>#N/A</c:v>
                </c:pt>
                <c:pt idx="7">
                  <c:v>0.01</c:v>
                </c:pt>
                <c:pt idx="8">
                  <c:v>#N/A</c:v>
                </c:pt>
                <c:pt idx="9">
                  <c:v>0.01</c:v>
                </c:pt>
              </c:numCache>
            </c:numRef>
          </c:val>
          <c:extLst>
            <c:ext xmlns:c16="http://schemas.microsoft.com/office/drawing/2014/chart" uri="{C3380CC4-5D6E-409C-BE32-E72D297353CC}">
              <c16:uniqueId val="{00000000-007E-4B3D-9F87-50725F3142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7E-4B3D-9F87-50725F314213}"/>
            </c:ext>
          </c:extLst>
        </c:ser>
        <c:ser>
          <c:idx val="2"/>
          <c:order val="2"/>
          <c:tx>
            <c:strRef>
              <c:f>データシート!$A$29</c:f>
              <c:strCache>
                <c:ptCount val="1"/>
                <c:pt idx="0">
                  <c:v>国民健康保険施設勘定（中村診療所）特別会計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2-007E-4B3D-9F87-50725F314213}"/>
            </c:ext>
          </c:extLst>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007E-4B3D-9F87-50725F314213}"/>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c:v>
                </c:pt>
                <c:pt idx="2">
                  <c:v>#N/A</c:v>
                </c:pt>
                <c:pt idx="3">
                  <c:v>0.28999999999999998</c:v>
                </c:pt>
                <c:pt idx="4">
                  <c:v>#N/A</c:v>
                </c:pt>
                <c:pt idx="5">
                  <c:v>0.44</c:v>
                </c:pt>
                <c:pt idx="6">
                  <c:v>#N/A</c:v>
                </c:pt>
                <c:pt idx="7">
                  <c:v>0.56999999999999995</c:v>
                </c:pt>
                <c:pt idx="8">
                  <c:v>#N/A</c:v>
                </c:pt>
                <c:pt idx="9">
                  <c:v>0.03</c:v>
                </c:pt>
              </c:numCache>
            </c:numRef>
          </c:val>
          <c:extLst>
            <c:ext xmlns:c16="http://schemas.microsoft.com/office/drawing/2014/chart" uri="{C3380CC4-5D6E-409C-BE32-E72D297353CC}">
              <c16:uniqueId val="{00000004-007E-4B3D-9F87-50725F314213}"/>
            </c:ext>
          </c:extLst>
        </c:ser>
        <c:ser>
          <c:idx val="5"/>
          <c:order val="5"/>
          <c:tx>
            <c:strRef>
              <c:f>データシート!$A$32</c:f>
              <c:strCache>
                <c:ptCount val="1"/>
                <c:pt idx="0">
                  <c:v>国民健康保険施設勘定（都万診療所）特別会計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0.04</c:v>
                </c:pt>
                <c:pt idx="4">
                  <c:v>#N/A</c:v>
                </c:pt>
                <c:pt idx="5">
                  <c:v>7.0000000000000007E-2</c:v>
                </c:pt>
                <c:pt idx="6">
                  <c:v>#N/A</c:v>
                </c:pt>
                <c:pt idx="7">
                  <c:v>0.01</c:v>
                </c:pt>
                <c:pt idx="8">
                  <c:v>#N/A</c:v>
                </c:pt>
                <c:pt idx="9">
                  <c:v>0.04</c:v>
                </c:pt>
              </c:numCache>
            </c:numRef>
          </c:val>
          <c:extLst>
            <c:ext xmlns:c16="http://schemas.microsoft.com/office/drawing/2014/chart" uri="{C3380CC4-5D6E-409C-BE32-E72D297353CC}">
              <c16:uniqueId val="{00000005-007E-4B3D-9F87-50725F314213}"/>
            </c:ext>
          </c:extLst>
        </c:ser>
        <c:ser>
          <c:idx val="6"/>
          <c:order val="6"/>
          <c:tx>
            <c:strRef>
              <c:f>データシート!$A$33</c:f>
              <c:strCache>
                <c:ptCount val="1"/>
                <c:pt idx="0">
                  <c:v>後期高齢者医療保険事業特別会計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0.03</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6-007E-4B3D-9F87-50725F314213}"/>
            </c:ext>
          </c:extLst>
        </c:ser>
        <c:ser>
          <c:idx val="7"/>
          <c:order val="7"/>
          <c:tx>
            <c:strRef>
              <c:f>データシート!$A$34</c:f>
              <c:strCache>
                <c:ptCount val="1"/>
                <c:pt idx="0">
                  <c:v>国民健康保険施設勘定（五箇診療所）特別会計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0.01</c:v>
                </c:pt>
                <c:pt idx="2">
                  <c:v>#N/A</c:v>
                </c:pt>
                <c:pt idx="3">
                  <c:v>0.01</c:v>
                </c:pt>
                <c:pt idx="4">
                  <c:v>#N/A</c:v>
                </c:pt>
                <c:pt idx="5">
                  <c:v>0.02</c:v>
                </c:pt>
                <c:pt idx="6">
                  <c:v>#N/A</c:v>
                </c:pt>
                <c:pt idx="7">
                  <c:v>0.01</c:v>
                </c:pt>
                <c:pt idx="8">
                  <c:v>#N/A</c:v>
                </c:pt>
                <c:pt idx="9">
                  <c:v>0.06</c:v>
                </c:pt>
              </c:numCache>
            </c:numRef>
          </c:val>
          <c:extLst>
            <c:ext xmlns:c16="http://schemas.microsoft.com/office/drawing/2014/chart" uri="{C3380CC4-5D6E-409C-BE32-E72D297353CC}">
              <c16:uniqueId val="{00000007-007E-4B3D-9F87-50725F31421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2.0699999999999998</c:v>
                </c:pt>
                <c:pt idx="2">
                  <c:v>#N/A</c:v>
                </c:pt>
                <c:pt idx="3">
                  <c:v>2.4900000000000002</c:v>
                </c:pt>
                <c:pt idx="4">
                  <c:v>#N/A</c:v>
                </c:pt>
                <c:pt idx="5">
                  <c:v>2.87</c:v>
                </c:pt>
                <c:pt idx="6">
                  <c:v>#N/A</c:v>
                </c:pt>
                <c:pt idx="7">
                  <c:v>2.87</c:v>
                </c:pt>
                <c:pt idx="8">
                  <c:v>#N/A</c:v>
                </c:pt>
                <c:pt idx="9">
                  <c:v>2.06</c:v>
                </c:pt>
              </c:numCache>
            </c:numRef>
          </c:val>
          <c:extLst>
            <c:ext xmlns:c16="http://schemas.microsoft.com/office/drawing/2014/chart" uri="{C3380CC4-5D6E-409C-BE32-E72D297353CC}">
              <c16:uniqueId val="{00000008-007E-4B3D-9F87-50725F314213}"/>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2.33</c:v>
                </c:pt>
                <c:pt idx="2">
                  <c:v>#N/A</c:v>
                </c:pt>
                <c:pt idx="3">
                  <c:v>2.2599999999999998</c:v>
                </c:pt>
                <c:pt idx="4">
                  <c:v>#N/A</c:v>
                </c:pt>
                <c:pt idx="5">
                  <c:v>2.25</c:v>
                </c:pt>
                <c:pt idx="6">
                  <c:v>#N/A</c:v>
                </c:pt>
                <c:pt idx="7">
                  <c:v>2.61</c:v>
                </c:pt>
                <c:pt idx="8">
                  <c:v>#N/A</c:v>
                </c:pt>
                <c:pt idx="9">
                  <c:v>2.67</c:v>
                </c:pt>
              </c:numCache>
            </c:numRef>
          </c:val>
          <c:extLst>
            <c:ext xmlns:c16="http://schemas.microsoft.com/office/drawing/2014/chart" uri="{C3380CC4-5D6E-409C-BE32-E72D297353CC}">
              <c16:uniqueId val="{00000009-007E-4B3D-9F87-50725F3142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2580</c:v>
                </c:pt>
                <c:pt idx="5">
                  <c:v>2316</c:v>
                </c:pt>
                <c:pt idx="8">
                  <c:v>2249</c:v>
                </c:pt>
                <c:pt idx="11">
                  <c:v>2097</c:v>
                </c:pt>
                <c:pt idx="14">
                  <c:v>2178</c:v>
                </c:pt>
              </c:numCache>
            </c:numRef>
          </c:val>
          <c:extLst>
            <c:ext xmlns:c16="http://schemas.microsoft.com/office/drawing/2014/chart" uri="{C3380CC4-5D6E-409C-BE32-E72D297353CC}">
              <c16:uniqueId val="{00000000-E700-4F35-9629-EAA49C8F70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00-4F35-9629-EAA49C8F70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c:v>
                </c:pt>
                <c:pt idx="3">
                  <c:v>3</c:v>
                </c:pt>
                <c:pt idx="6">
                  <c:v>2</c:v>
                </c:pt>
                <c:pt idx="9">
                  <c:v>2</c:v>
                </c:pt>
                <c:pt idx="12">
                  <c:v>2</c:v>
                </c:pt>
              </c:numCache>
            </c:numRef>
          </c:val>
          <c:extLst>
            <c:ext xmlns:c16="http://schemas.microsoft.com/office/drawing/2014/chart" uri="{C3380CC4-5D6E-409C-BE32-E72D297353CC}">
              <c16:uniqueId val="{00000002-E700-4F35-9629-EAA49C8F70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65</c:v>
                </c:pt>
                <c:pt idx="3">
                  <c:v>79</c:v>
                </c:pt>
                <c:pt idx="6">
                  <c:v>78</c:v>
                </c:pt>
                <c:pt idx="9">
                  <c:v>81</c:v>
                </c:pt>
                <c:pt idx="12">
                  <c:v>78</c:v>
                </c:pt>
              </c:numCache>
            </c:numRef>
          </c:val>
          <c:extLst>
            <c:ext xmlns:c16="http://schemas.microsoft.com/office/drawing/2014/chart" uri="{C3380CC4-5D6E-409C-BE32-E72D297353CC}">
              <c16:uniqueId val="{00000003-E700-4F35-9629-EAA49C8F70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478</c:v>
                </c:pt>
                <c:pt idx="3">
                  <c:v>480</c:v>
                </c:pt>
                <c:pt idx="6">
                  <c:v>531</c:v>
                </c:pt>
                <c:pt idx="9">
                  <c:v>497</c:v>
                </c:pt>
                <c:pt idx="12">
                  <c:v>521</c:v>
                </c:pt>
              </c:numCache>
            </c:numRef>
          </c:val>
          <c:extLst>
            <c:ext xmlns:c16="http://schemas.microsoft.com/office/drawing/2014/chart" uri="{C3380CC4-5D6E-409C-BE32-E72D297353CC}">
              <c16:uniqueId val="{00000004-E700-4F35-9629-EAA49C8F70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00-4F35-9629-EAA49C8F70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00-4F35-9629-EAA49C8F70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2617</c:v>
                </c:pt>
                <c:pt idx="3">
                  <c:v>2322</c:v>
                </c:pt>
                <c:pt idx="6">
                  <c:v>2358</c:v>
                </c:pt>
                <c:pt idx="9">
                  <c:v>2259</c:v>
                </c:pt>
                <c:pt idx="12">
                  <c:v>2382</c:v>
                </c:pt>
              </c:numCache>
            </c:numRef>
          </c:val>
          <c:extLst>
            <c:ext xmlns:c16="http://schemas.microsoft.com/office/drawing/2014/chart" uri="{C3380CC4-5D6E-409C-BE32-E72D297353CC}">
              <c16:uniqueId val="{00000007-E700-4F35-9629-EAA49C8F70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585</c:v>
                </c:pt>
                <c:pt idx="2">
                  <c:v>#N/A</c:v>
                </c:pt>
                <c:pt idx="3">
                  <c:v>#N/A</c:v>
                </c:pt>
                <c:pt idx="4">
                  <c:v>568</c:v>
                </c:pt>
                <c:pt idx="5">
                  <c:v>#N/A</c:v>
                </c:pt>
                <c:pt idx="6">
                  <c:v>#N/A</c:v>
                </c:pt>
                <c:pt idx="7">
                  <c:v>720</c:v>
                </c:pt>
                <c:pt idx="8">
                  <c:v>#N/A</c:v>
                </c:pt>
                <c:pt idx="9">
                  <c:v>#N/A</c:v>
                </c:pt>
                <c:pt idx="10">
                  <c:v>742</c:v>
                </c:pt>
                <c:pt idx="11">
                  <c:v>#N/A</c:v>
                </c:pt>
                <c:pt idx="12">
                  <c:v>#N/A</c:v>
                </c:pt>
                <c:pt idx="13">
                  <c:v>805</c:v>
                </c:pt>
                <c:pt idx="14">
                  <c:v>#N/A</c:v>
                </c:pt>
              </c:numCache>
            </c:numRef>
          </c:val>
          <c:smooth val="0"/>
          <c:extLst>
            <c:ext xmlns:c16="http://schemas.microsoft.com/office/drawing/2014/chart" uri="{C3380CC4-5D6E-409C-BE32-E72D297353CC}">
              <c16:uniqueId val="{00000008-E700-4F35-9629-EAA49C8F70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20706</c:v>
                </c:pt>
                <c:pt idx="5">
                  <c:v>22342</c:v>
                </c:pt>
                <c:pt idx="8">
                  <c:v>23728</c:v>
                </c:pt>
                <c:pt idx="11">
                  <c:v>24282</c:v>
                </c:pt>
                <c:pt idx="14">
                  <c:v>24818</c:v>
                </c:pt>
              </c:numCache>
            </c:numRef>
          </c:val>
          <c:extLst>
            <c:ext xmlns:c16="http://schemas.microsoft.com/office/drawing/2014/chart" uri="{C3380CC4-5D6E-409C-BE32-E72D297353CC}">
              <c16:uniqueId val="{00000000-3E9E-4408-A092-36F6F73F04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1019</c:v>
                </c:pt>
                <c:pt idx="5">
                  <c:v>962</c:v>
                </c:pt>
                <c:pt idx="8">
                  <c:v>1347</c:v>
                </c:pt>
                <c:pt idx="11">
                  <c:v>1380</c:v>
                </c:pt>
                <c:pt idx="14">
                  <c:v>1268</c:v>
                </c:pt>
              </c:numCache>
            </c:numRef>
          </c:val>
          <c:extLst>
            <c:ext xmlns:c16="http://schemas.microsoft.com/office/drawing/2014/chart" uri="{C3380CC4-5D6E-409C-BE32-E72D297353CC}">
              <c16:uniqueId val="{00000001-3E9E-4408-A092-36F6F73F04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3731</c:v>
                </c:pt>
                <c:pt idx="5">
                  <c:v>3585</c:v>
                </c:pt>
                <c:pt idx="8">
                  <c:v>3251</c:v>
                </c:pt>
                <c:pt idx="11">
                  <c:v>3641</c:v>
                </c:pt>
                <c:pt idx="14">
                  <c:v>3815</c:v>
                </c:pt>
              </c:numCache>
            </c:numRef>
          </c:val>
          <c:extLst>
            <c:ext xmlns:c16="http://schemas.microsoft.com/office/drawing/2014/chart" uri="{C3380CC4-5D6E-409C-BE32-E72D297353CC}">
              <c16:uniqueId val="{00000002-3E9E-4408-A092-36F6F73F04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9E-4408-A092-36F6F73F04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9E-4408-A092-36F6F73F04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9E-4408-A092-36F6F73F04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1617</c:v>
                </c:pt>
                <c:pt idx="3">
                  <c:v>1581</c:v>
                </c:pt>
                <c:pt idx="6">
                  <c:v>1900</c:v>
                </c:pt>
                <c:pt idx="9">
                  <c:v>1745</c:v>
                </c:pt>
                <c:pt idx="12">
                  <c:v>2041</c:v>
                </c:pt>
              </c:numCache>
            </c:numRef>
          </c:val>
          <c:extLst>
            <c:ext xmlns:c16="http://schemas.microsoft.com/office/drawing/2014/chart" uri="{C3380CC4-5D6E-409C-BE32-E72D297353CC}">
              <c16:uniqueId val="{00000006-3E9E-4408-A092-36F6F73F04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743</c:v>
                </c:pt>
                <c:pt idx="3">
                  <c:v>703</c:v>
                </c:pt>
                <c:pt idx="6">
                  <c:v>659</c:v>
                </c:pt>
                <c:pt idx="9">
                  <c:v>700</c:v>
                </c:pt>
                <c:pt idx="12">
                  <c:v>784</c:v>
                </c:pt>
              </c:numCache>
            </c:numRef>
          </c:val>
          <c:extLst>
            <c:ext xmlns:c16="http://schemas.microsoft.com/office/drawing/2014/chart" uri="{C3380CC4-5D6E-409C-BE32-E72D297353CC}">
              <c16:uniqueId val="{00000007-3E9E-4408-A092-36F6F73F04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6045</c:v>
                </c:pt>
                <c:pt idx="3">
                  <c:v>6256</c:v>
                </c:pt>
                <c:pt idx="6">
                  <c:v>6700</c:v>
                </c:pt>
                <c:pt idx="9">
                  <c:v>6851</c:v>
                </c:pt>
                <c:pt idx="12">
                  <c:v>6832</c:v>
                </c:pt>
              </c:numCache>
            </c:numRef>
          </c:val>
          <c:extLst>
            <c:ext xmlns:c16="http://schemas.microsoft.com/office/drawing/2014/chart" uri="{C3380CC4-5D6E-409C-BE32-E72D297353CC}">
              <c16:uniqueId val="{00000008-3E9E-4408-A092-36F6F73F04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c:v>
                </c:pt>
                <c:pt idx="3">
                  <c:v>10</c:v>
                </c:pt>
                <c:pt idx="6">
                  <c:v>8</c:v>
                </c:pt>
                <c:pt idx="9">
                  <c:v>6</c:v>
                </c:pt>
                <c:pt idx="12">
                  <c:v>5</c:v>
                </c:pt>
              </c:numCache>
            </c:numRef>
          </c:val>
          <c:extLst>
            <c:ext xmlns:c16="http://schemas.microsoft.com/office/drawing/2014/chart" uri="{C3380CC4-5D6E-409C-BE32-E72D297353CC}">
              <c16:uniqueId val="{00000009-3E9E-4408-A092-36F6F73F04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23088</c:v>
                </c:pt>
                <c:pt idx="3">
                  <c:v>25380</c:v>
                </c:pt>
                <c:pt idx="6">
                  <c:v>27470</c:v>
                </c:pt>
                <c:pt idx="9">
                  <c:v>28354</c:v>
                </c:pt>
                <c:pt idx="12">
                  <c:v>29225</c:v>
                </c:pt>
              </c:numCache>
            </c:numRef>
          </c:val>
          <c:extLst>
            <c:ext xmlns:c16="http://schemas.microsoft.com/office/drawing/2014/chart" uri="{C3380CC4-5D6E-409C-BE32-E72D297353CC}">
              <c16:uniqueId val="{0000000A-3E9E-4408-A092-36F6F73F04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6050</c:v>
                </c:pt>
                <c:pt idx="2">
                  <c:v>#N/A</c:v>
                </c:pt>
                <c:pt idx="3">
                  <c:v>#N/A</c:v>
                </c:pt>
                <c:pt idx="4">
                  <c:v>7040</c:v>
                </c:pt>
                <c:pt idx="5">
                  <c:v>#N/A</c:v>
                </c:pt>
                <c:pt idx="6">
                  <c:v>#N/A</c:v>
                </c:pt>
                <c:pt idx="7">
                  <c:v>8411</c:v>
                </c:pt>
                <c:pt idx="8">
                  <c:v>#N/A</c:v>
                </c:pt>
                <c:pt idx="9">
                  <c:v>#N/A</c:v>
                </c:pt>
                <c:pt idx="10">
                  <c:v>8354</c:v>
                </c:pt>
                <c:pt idx="11">
                  <c:v>#N/A</c:v>
                </c:pt>
                <c:pt idx="12">
                  <c:v>#N/A</c:v>
                </c:pt>
                <c:pt idx="13">
                  <c:v>8985</c:v>
                </c:pt>
                <c:pt idx="14">
                  <c:v>#N/A</c:v>
                </c:pt>
              </c:numCache>
            </c:numRef>
          </c:val>
          <c:smooth val="0"/>
          <c:extLst>
            <c:ext xmlns:c16="http://schemas.microsoft.com/office/drawing/2014/chart" uri="{C3380CC4-5D6E-409C-BE32-E72D297353CC}">
              <c16:uniqueId val="{0000000B-3E9E-4408-A092-36F6F73F04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1302</c:v>
                </c:pt>
                <c:pt idx="1">
                  <c:v>1302</c:v>
                </c:pt>
                <c:pt idx="2">
                  <c:v>1280</c:v>
                </c:pt>
              </c:numCache>
            </c:numRef>
          </c:val>
          <c:extLst>
            <c:ext xmlns:c16="http://schemas.microsoft.com/office/drawing/2014/chart" uri="{C3380CC4-5D6E-409C-BE32-E72D297353CC}">
              <c16:uniqueId val="{00000000-748D-4AC2-AF9E-BF0BE81F8C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1418</c:v>
                </c:pt>
                <c:pt idx="1">
                  <c:v>1582</c:v>
                </c:pt>
                <c:pt idx="2">
                  <c:v>1725</c:v>
                </c:pt>
              </c:numCache>
            </c:numRef>
          </c:val>
          <c:extLst>
            <c:ext xmlns:c16="http://schemas.microsoft.com/office/drawing/2014/chart" uri="{C3380CC4-5D6E-409C-BE32-E72D297353CC}">
              <c16:uniqueId val="{00000001-748D-4AC2-AF9E-BF0BE81F8C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1958</c:v>
                </c:pt>
                <c:pt idx="1">
                  <c:v>2182</c:v>
                </c:pt>
                <c:pt idx="2">
                  <c:v>2058</c:v>
                </c:pt>
              </c:numCache>
            </c:numRef>
          </c:val>
          <c:extLst>
            <c:ext xmlns:c16="http://schemas.microsoft.com/office/drawing/2014/chart" uri="{C3380CC4-5D6E-409C-BE32-E72D297353CC}">
              <c16:uniqueId val="{00000002-748D-4AC2-AF9E-BF0BE81F8C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{103D3C5F-3505-4436-91DF-AA10CF4EBB2A}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15A-4DFF-BE31-9F94D03B0B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{1951D6A4-44B2-49B2-98AB-4A74C2D49F83}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5A-4DFF-BE31-9F94D03B0B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{819F96DA-0FD4-47F4-B462-AFF1B59FF92E}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5A-4DFF-BE31-9F94D03B0B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{88A70DAB-15E7-4F98-A06A-049091AB361E}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5A-4DFF-BE31-9F94D03B0B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{4E33F9A3-FF19-4747-B7D6-571BD9326AE0}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5A-4DFF-BE31-9F94D03B0BA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{4F4BB59E-EBBC-493C-B68A-54A58E9CCF8C}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15A-4DFF-BE31-9F94D03B0BA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{CE34B88B-E068-494B-8A41-652A99CE232A}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15A-4DFF-BE31-9F94D03B0BA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{0E5CD4EE-58F1-4F4D-9288-DB9D4ACD9ECD}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15A-4DFF-BE31-9F94D03B0BA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{640C09FC-F4A9-4371-A2BB-6BD2BFEF150B}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15A-4DFF-BE31-9F94D03B0B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56.8</c:v>
                </c:pt>
                <c:pt idx="16">
                  <c:v>57.5</c:v>
                </c:pt>
                <c:pt idx="24">
                  <c:v>59</c:v>
                </c:pt>
                <c:pt idx="32">
                  <c:v>58.9</c:v>
                </c:pt>
              </c:numCache>
            </c:numRef>
          </c:xVal>
          <c:yVal>
            <c:numRef>
              <c:f>公会計指標分析・財政指標組合せ分析表!$BP$51:$DC$51</c:f>
              <c:numCache>
                <c:formatCode>#,##0.0;"▲ "#,##0.0</c:formatCode>
                <c:ptCount val="40"/>
                <c:pt idx="0">
                  <c:v>95.7</c:v>
                </c:pt>
                <c:pt idx="8">
                  <c:v>112.7</c:v>
                </c:pt>
                <c:pt idx="16">
                  <c:v>131.80000000000001</c:v>
                </c:pt>
                <c:pt idx="24">
                  <c:v>124.4</c:v>
                </c:pt>
                <c:pt idx="32">
                  <c:v>137.4</c:v>
                </c:pt>
              </c:numCache>
            </c:numRef>
          </c:yVal>
          <c:smooth val="0"/>
          <c:extLst>
            <c:ext xmlns:c16="http://schemas.microsoft.com/office/drawing/2014/chart" uri="{C3380CC4-5D6E-409C-BE32-E72D297353CC}">
              <c16:uniqueId val="{00000009-E15A-4DFF-BE31-9F94D03B0B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{2E4434FA-3904-4343-8556-A74460F448F7}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15A-4DFF-BE31-9F94D03B0BA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{B76445B5-9737-4F80-8406-DAA6AA2FB810}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5A-4DFF-BE31-9F94D03B0B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{E036A035-F97F-4752-9AA0-D627F387343C}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5A-4DFF-BE31-9F94D03B0B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{65CFDE32-DA05-4F93-8BF5-25448755F223}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5A-4DFF-BE31-9F94D03B0B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{D21ED1B6-CE9F-4988-B5D0-BD34E91FD088}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5A-4DFF-BE31-9F94D03B0BA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{0469985A-95FF-4506-A8B2-A42F178D075B}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15A-4DFF-BE31-9F94D03B0BA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{F7B357DC-9C4C-498B-845A-E87B46F11AD2}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15A-4DFF-BE31-9F94D03B0BA5}"/>
                </c:ext>
              </c:extLst>
            </c:dLbl>
            <c:dLbl>
              <c:idx val="24"/>
              <c:layout>
                <c:manualLayout>
                  <c:x val="-4.1249862031829218E-2"/>
                  <c:y val="-5.926973067464375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{D402AEB5-D9F3-4BF0-9CED-AF0D86E3BC90}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15A-4DFF-BE31-9F94D03B0BA5}"/>
                </c:ext>
              </c:extLst>
            </c:dLbl>
            <c:dLbl>
              <c:idx val="32"/>
              <c:layout>
                <c:manualLayout>
                  <c:x val="-2.2781639268639135E-2"/>
                  <c:y val="-7.0208353537086626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{DBBB31E9-976B-443B-8496-DA807D9DD370}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15A-4DFF-BE31-9F94D03B0B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E15A-4DFF-BE31-9F94D03B0BA5}"/>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{ECC78D43-AE2D-4369-BB94-345A16C8370E}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A78-49CE-B3DE-860CD40C68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{237AE016-C5AD-4012-BEF3-74971E9920EA}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78-49CE-B3DE-860CD40C68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{A6B7ABA9-5FD2-437C-B93B-51A4F31DA13D}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78-49CE-B3DE-860CD40C68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{A8A5F5F9-9020-40F7-920E-49A059A7BBAE}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78-49CE-B3DE-860CD40C68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{661D6777-7E85-4856-AC0D-546FC454170F}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78-49CE-B3DE-860CD40C6841}"/>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{A267A838-8261-44FC-B348-45ECB2277F81}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A78-49CE-B3DE-860CD40C6841}"/>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{229C74ED-5D6E-4EDB-898D-16A0AE3F0257}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A78-49CE-B3DE-860CD40C6841}"/>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{CDC74293-2DD0-4825-ABF2-9837BBC95F39}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A78-49CE-B3DE-860CD40C6841}"/>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{EA05394E-00C9-4083-9D47-CA4D43C3BE13}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A78-49CE-B3DE-860CD40C68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9.1999999999999993</c:v>
                </c:pt>
                <c:pt idx="16">
                  <c:v>9.8000000000000007</c:v>
                </c:pt>
                <c:pt idx="24">
                  <c:v>10.4</c:v>
                </c:pt>
                <c:pt idx="32">
                  <c:v>11.5</c:v>
                </c:pt>
              </c:numCache>
            </c:numRef>
          </c:xVal>
          <c:yVal>
            <c:numRef>
              <c:f>公会計指標分析・財政指標組合せ分析表!$BP$73:$DC$73</c:f>
              <c:numCache>
                <c:formatCode>#,##0.0;"▲ "#,##0.0</c:formatCode>
                <c:ptCount val="40"/>
                <c:pt idx="0">
                  <c:v>95.7</c:v>
                </c:pt>
                <c:pt idx="8">
                  <c:v>112.7</c:v>
                </c:pt>
                <c:pt idx="16">
                  <c:v>131.80000000000001</c:v>
                </c:pt>
                <c:pt idx="24">
                  <c:v>124.4</c:v>
                </c:pt>
                <c:pt idx="32">
                  <c:v>137.4</c:v>
                </c:pt>
              </c:numCache>
            </c:numRef>
          </c:yVal>
          <c:smooth val="0"/>
          <c:extLst>
            <c:ext xmlns:c16="http://schemas.microsoft.com/office/drawing/2014/chart" uri="{C3380CC4-5D6E-409C-BE32-E72D297353CC}">
              <c16:uniqueId val="{00000009-4A78-49CE-B3DE-860CD40C68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647173287752925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{668BA261-F667-4831-BF15-CC6AC8965B71}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A78-49CE-B3DE-860CD40C68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{3A0F1085-8AAD-4D47-B3F4-ADD240D6F769}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78-49CE-B3DE-860CD40C68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{F6C4B90A-44A8-4938-A320-51C40741E1E0}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78-49CE-B3DE-860CD40C68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{E16300D0-3DFF-4B20-AD98-B7DE885CDDBF}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78-49CE-B3DE-860CD40C68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{B25EF9B9-059E-41BD-B10C-2D9F20CAE437}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78-49CE-B3DE-860CD40C6841}"/>
                </c:ext>
              </c:extLst>
            </c:dLbl>
            <c:dLbl>
              <c:idx val="8"/>
              <c:layout>
                <c:manualLayout>
                  <c:x val="-4.7430466531579965E-2"/>
                  <c:y val="-6.1365552737263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{0C7F4AEA-B417-4A43-8A3F-7552B65F3105}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A78-49CE-B3DE-860CD40C6841}"/>
                </c:ext>
              </c:extLst>
            </c:dLbl>
            <c:dLbl>
              <c:idx val="16"/>
              <c:layout>
                <c:manualLayout>
                  <c:x val="-2.0761037249928914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{7D64C6C9-7D6A-4DE1-93CE-2F78A0A0313E}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A78-49CE-B3DE-860CD40C6841}"/>
                </c:ext>
              </c:extLst>
            </c:dLbl>
            <c:dLbl>
              <c:idx val="24"/>
              <c:layout>
                <c:manualLayout>
                  <c:x val="-3.1570342725075584E-2"/>
                  <c:y val="-3.939018033340480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{CDE62791-4EDE-4D2A-8E19-7758F8E81EF6}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A78-49CE-B3DE-860CD40C6841}"/>
                </c:ext>
              </c:extLst>
            </c:dLbl>
            <c:dLbl>
              <c:idx val="32"/>
              <c:layout>
                <c:manualLayout>
                  <c:x val="-3.1570342725075584E-2"/>
                  <c:y val="-8.649489316785247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{40299CB6-423C-4A66-8E6D-0A6714FAFBAE}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A78-49CE-B3DE-860CD40C68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4A78-49CE-B3DE-860CD40C6841}"/>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ここ数年の地方債の新規発行抑制等による成果で元利償還金は年々減少していたが、平成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年頃から普通建設事業費が増加してきている為、比率は下げ止まりから上昇に転じている。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公営企業債元利償還金に対する繰入金については、下水道整備事業を推進していることから年々増加傾向にある。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ここ数年大規模事業を実施しており、地方債新規発行額増大による元利償還金の増加が予想されるが、国権補助等財源確保と、有利な地方債を発行することで負担の抑制に努めたい。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ここ数年の地方債の新規発行抑制等による成果で、将来負担額は年々減少傾向となっていた。しかし平成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年度より大規模事業実施の財源として地方債を発行したため、借入額が償還額を上回り、地方債現在高が増加したため、将来負担額も増額に転じた。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年度の一般会計等の地方</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債</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残高は前年に比べ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871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増額となるが、地方債の新規発行にあたっては基準財政需要額に算入される有利な起債を借入れることによって、将来負担比率抑制を図ってきた。しかし、合併特例債がほぼ限度額に達したため、今後の新規事業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執行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にあたっては財源の十分な検討が必要になってくる。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大規模事業が実施されるため、基金を取崩して予算を確保していくことも予測され、充当可能財源が減少する上に、実質公債費比率も上昇に転じると見られることから将来負担比率についても上昇していくと思わ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島根県隠岐の島町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百万円を減債基金に積み立てたことをはじめ、ふるさと寄付金、油槽所整備基金使用料等の積み立てにより、約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百万円積み立てた一方で、財政調整・減債基金の取り崩し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百万円や、地域振興基金等の取り崩し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大規模事業が続くため、基金を取り崩しながらの財政運営が続くものと見込まれるが、重点施策の着実な実行と、財政全般の健全化・効率化、それぞれのバランスを取りながら、早期に本町の本来あるべき身の丈に合った財政運営に変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地域振興基金：隠岐の島町まち・ひと・しごと創生総合戦略に基づく重点事業に要する費用に充てる。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隠岐の島応援基金：ふるさと納税等によるふるさと寄付金を積み立て、青少年教育又は地域文化の振興に資する事業、医療又は保健・福祉の充実に資する事業、竹島の領土権確立に資する事業、自然環境の保存・整備に資する事業等に要する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地域振興基金：隠岐の島町総合戦略に基づく重点事業への充当による取り崩し。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ふるさと隠岐の島応援基金：ふるさと寄付金の積み立てと、青少年教育・竹島の領土権確立・医療又は保健・福祉の充実への充当による取り崩し。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地域振興基金：総合振興計画に基づく重点事業を着実に推進するため、計画的に取り崩して活用していく。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令和４年度は、取り崩しによる一般会計への繰入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今後、大規模事業が続くため、基金の取り崩しを継続して行う予定ではあるが、既存事業の見直しを行いながら取り崩しを極力抑えていきたい。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令和４年度は取り崩しを行わず、歳計剰余金や特別会計からの繰入金を積み立てたため、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今後、大規模事業が続き、財源で多額の地方債を発行することから、繰上償還等も検討する必要がある。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13,551
13,469
242.82
18,887,286
18,559,577
178,380
8,603,419
29,224,926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類似団体数値</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62.8</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％に対して、本町は</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58.9</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％でわずかに低い数値となっているが、一般的な水準に比べると高い状況にある。</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H16</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年の町村合併前の旧町村で盛んに公共施設の整備が行われ、全体の</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86%</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が合併前に整備された施設となっているため、有形固定資産減価償却率が高い水準となっている。今後の改善に向け、「隠岐の島町公共施設等総合管理計画」を策定し、総延べ床面積を３０年間で</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縮減するという目標を立て、施設集約化や長寿命化、新規施設の抑制等を進めていく。</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46884</xdr:rowOff>
    </xdr:from>
    <xdr:to>
      <xdr:col>23</xdr:col>
      <xdr:colOff>136525</xdr:colOff>
      <xdr:row>30</xdr:row>
      <xdr:rowOff>148484</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9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69761</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813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48683</xdr:rowOff>
    </xdr:from>
    <xdr:to>
      <xdr:col>19</xdr:col>
      <xdr:colOff>187325</xdr:colOff>
      <xdr:row>30</xdr:row>
      <xdr:rowOff>150283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97684</xdr:rowOff>
    </xdr:from>
    <xdr:to>
      <xdr:col>23</xdr:col>
      <xdr:colOff>85725</xdr:colOff>
      <xdr:row>30</xdr:row>
      <xdr:rowOff>99483</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flipV="1">
          <a:off x="4051300" y="6012709"/>
          <a:ext cx="7112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21696</xdr:rowOff>
    </xdr:from>
    <xdr:to>
      <xdr:col>15</xdr:col>
      <xdr:colOff>187325</xdr:colOff>
      <xdr:row>30</xdr:row>
      <xdr:rowOff>123296</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9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72496</xdr:rowOff>
    </xdr:from>
    <xdr:to>
      <xdr:col>19</xdr:col>
      <xdr:colOff>136525</xdr:colOff>
      <xdr:row>30</xdr:row>
      <xdr:rowOff>99483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987521"/>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59902</xdr:rowOff>
    </xdr:from>
    <xdr:to>
      <xdr:col>15</xdr:col>
      <xdr:colOff>136525</xdr:colOff>
      <xdr:row>30</xdr:row>
      <xdr:rowOff>72496</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974927"/>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30</xdr:row>
      <xdr:rowOff>59902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95333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166810</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139823</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71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105639</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債務償還比率は類似団体数値</a:t>
          </a:r>
          <a:r>
            <a:rPr kumimoji="1" lang="en-US" altLang="ja-JP" sz="1100">
              <a:latin typeface="ＭＳ Ｐゴシック" panose="020B0600070205080204" pitchFamily="50" charset="-128"/>
              <a:ea typeface="ＭＳ Ｐゴシック" panose="020B0600070205080204" pitchFamily="50" charset="-128"/>
            </a:rPr>
            <a:t>423.9</a:t>
          </a:r>
          <a:r>
            <a:rPr kumimoji="1" lang="ja-JP" altLang="en-US" sz="1100">
              <a:latin typeface="ＭＳ Ｐゴシック" panose="020B0600070205080204" pitchFamily="50" charset="-128"/>
              <a:ea typeface="ＭＳ Ｐゴシック" panose="020B0600070205080204" pitchFamily="50" charset="-128"/>
            </a:rPr>
            <a:t>％に比べ、</a:t>
          </a:r>
          <a:r>
            <a:rPr kumimoji="1" lang="en-US" altLang="ja-JP" sz="1100">
              <a:latin typeface="ＭＳ Ｐゴシック" panose="020B0600070205080204" pitchFamily="50" charset="-128"/>
              <a:ea typeface="ＭＳ Ｐゴシック" panose="020B0600070205080204" pitchFamily="50" charset="-128"/>
            </a:rPr>
            <a:t>896.5</a:t>
          </a:r>
          <a:r>
            <a:rPr kumimoji="1" lang="ja-JP" altLang="en-US" sz="1100">
              <a:latin typeface="ＭＳ Ｐゴシック" panose="020B0600070205080204" pitchFamily="50" charset="-128"/>
              <a:ea typeface="ＭＳ Ｐゴシック" panose="020B0600070205080204" pitchFamily="50" charset="-128"/>
            </a:rPr>
            <a:t>％と高い。元々、離島という地理的要因から、生活に必要な施設を単独自治体で整備してきたことで、類似団体に比べ、比率が高い状況にある。ここ数年大規模事業が続いており、令和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年度に関しては起債発行額が償還額を上回っているため、数値がより悪化している。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143645</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715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163785</xdr:rowOff>
    </xdr:from>
    <xdr:to>
      <xdr:col>76</xdr:col>
      <xdr:colOff>73025</xdr:colOff>
      <xdr:row>34</xdr:row>
      <xdr:rowOff>93935</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5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78712</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650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64470</xdr:rowOff>
    </xdr:from>
    <xdr:to>
      <xdr:col>72</xdr:col>
      <xdr:colOff>123825</xdr:colOff>
      <xdr:row>33</xdr:row>
      <xdr:rowOff>166070</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4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115270</xdr:rowOff>
    </xdr:from>
    <xdr:to>
      <xdr:col>76</xdr:col>
      <xdr:colOff>22225</xdr:colOff>
      <xdr:row>34</xdr:row>
      <xdr:rowOff>43135</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4084300" y="6544645"/>
          <a:ext cx="711200" cy="9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127544</xdr:rowOff>
    </xdr:from>
    <xdr:to>
      <xdr:col>68</xdr:col>
      <xdr:colOff>123825</xdr:colOff>
      <xdr:row>34</xdr:row>
      <xdr:rowOff>57694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55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115270</xdr:rowOff>
    </xdr:from>
    <xdr:to>
      <xdr:col>72</xdr:col>
      <xdr:colOff>73025</xdr:colOff>
      <xdr:row>34</xdr:row>
      <xdr:rowOff>6894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6544645"/>
          <a:ext cx="762000" cy="6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56760</xdr:rowOff>
    </xdr:from>
    <xdr:to>
      <xdr:col>64</xdr:col>
      <xdr:colOff>123825</xdr:colOff>
      <xdr:row>33</xdr:row>
      <xdr:rowOff>158360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48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107560</xdr:rowOff>
    </xdr:from>
    <xdr:to>
      <xdr:col>68</xdr:col>
      <xdr:colOff>73025</xdr:colOff>
      <xdr:row>34</xdr:row>
      <xdr:rowOff>6894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6536935"/>
          <a:ext cx="762000" cy="7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12156</xdr:rowOff>
    </xdr:from>
    <xdr:to>
      <xdr:col>60</xdr:col>
      <xdr:colOff>123825</xdr:colOff>
      <xdr:row>32</xdr:row>
      <xdr:rowOff>113756</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27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62956</xdr:rowOff>
    </xdr:from>
    <xdr:to>
      <xdr:col>64</xdr:col>
      <xdr:colOff>73025</xdr:colOff>
      <xdr:row>33</xdr:row>
      <xdr:rowOff>107560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320881"/>
          <a:ext cx="762000" cy="2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60505</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93389</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45274</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69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157197</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58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48821</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64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149487</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57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104883</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36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13,551
13,469
242.82
18,887,286
18,559,577
178,380
8,603,419
29,224,926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3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119126</xdr:rowOff>
    </xdr:from>
    <xdr:to>
      <xdr:col>24</xdr:col>
      <xdr:colOff>114300</xdr:colOff>
      <xdr:row>37</xdr:row>
      <xdr:rowOff>49276</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142003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1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73406</xdr:rowOff>
    </xdr:from>
    <xdr:to>
      <xdr:col>20</xdr:col>
      <xdr:colOff>38100</xdr:colOff>
      <xdr:row>37</xdr:row>
      <xdr:rowOff>3556</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124206</xdr:rowOff>
    </xdr:from>
    <xdr:to>
      <xdr:col>24</xdr:col>
      <xdr:colOff>63500</xdr:colOff>
      <xdr:row>36</xdr:row>
      <xdr:rowOff>169926</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2964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34544</xdr:rowOff>
    </xdr:from>
    <xdr:to>
      <xdr:col>15</xdr:col>
      <xdr:colOff>101600</xdr:colOff>
      <xdr:row>36</xdr:row>
      <xdr:rowOff>136144</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85344</xdr:rowOff>
    </xdr:from>
    <xdr:to>
      <xdr:col>19</xdr:col>
      <xdr:colOff>177800</xdr:colOff>
      <xdr:row>36</xdr:row>
      <xdr:rowOff>124206</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2575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162560</xdr:rowOff>
    </xdr:from>
    <xdr:to>
      <xdr:col>10</xdr:col>
      <xdr:colOff>165100</xdr:colOff>
      <xdr:row>36</xdr:row>
      <xdr:rowOff>92710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41910</xdr:rowOff>
    </xdr:from>
    <xdr:to>
      <xdr:col>15</xdr:col>
      <xdr:colOff>50800</xdr:colOff>
      <xdr:row>36</xdr:row>
      <xdr:rowOff>85344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2141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123698</xdr:rowOff>
    </xdr:from>
    <xdr:to>
      <xdr:col>6</xdr:col>
      <xdr:colOff>38100</xdr:colOff>
      <xdr:row>36</xdr:row>
      <xdr:rowOff>53848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xdr:rowOff>
    </xdr:from>
    <xdr:to>
      <xdr:col>10</xdr:col>
      <xdr:colOff>114300</xdr:colOff>
      <xdr:row>36</xdr:row>
      <xdr:rowOff>41910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17524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24401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20083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152671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109237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70375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89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55872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4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37059</xdr:rowOff>
    </xdr:from>
    <xdr:to>
      <xdr:col>55</xdr:col>
      <xdr:colOff>50800</xdr:colOff>
      <xdr:row>34</xdr:row>
      <xdr:rowOff>138659</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58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161536</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58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54108</xdr:rowOff>
    </xdr:from>
    <xdr:to>
      <xdr:col>50</xdr:col>
      <xdr:colOff>165100</xdr:colOff>
      <xdr:row>34</xdr:row>
      <xdr:rowOff>155708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5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87859</xdr:rowOff>
    </xdr:from>
    <xdr:to>
      <xdr:col>55</xdr:col>
      <xdr:colOff>0</xdr:colOff>
      <xdr:row>34</xdr:row>
      <xdr:rowOff>104908</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5917159"/>
          <a:ext cx="838200" cy="1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67748</xdr:rowOff>
    </xdr:from>
    <xdr:to>
      <xdr:col>46</xdr:col>
      <xdr:colOff>38100</xdr:colOff>
      <xdr:row>34</xdr:row>
      <xdr:rowOff>169348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589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104908</xdr:rowOff>
    </xdr:from>
    <xdr:to>
      <xdr:col>50</xdr:col>
      <xdr:colOff>114300</xdr:colOff>
      <xdr:row>34</xdr:row>
      <xdr:rowOff>118548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5934208"/>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73520</xdr:rowOff>
    </xdr:from>
    <xdr:to>
      <xdr:col>41</xdr:col>
      <xdr:colOff>101600</xdr:colOff>
      <xdr:row>35</xdr:row>
      <xdr:rowOff>3670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59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118548</xdr:rowOff>
    </xdr:from>
    <xdr:to>
      <xdr:col>45</xdr:col>
      <xdr:colOff>177800</xdr:colOff>
      <xdr:row>34</xdr:row>
      <xdr:rowOff>124320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5947848"/>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106877</xdr:rowOff>
    </xdr:from>
    <xdr:to>
      <xdr:col>36</xdr:col>
      <xdr:colOff>165100</xdr:colOff>
      <xdr:row>37</xdr:row>
      <xdr:rowOff>37027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2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124320</xdr:rowOff>
    </xdr:from>
    <xdr:to>
      <xdr:col>41</xdr:col>
      <xdr:colOff>50800</xdr:colOff>
      <xdr:row>36</xdr:row>
      <xdr:rowOff>157677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5953620"/>
          <a:ext cx="889000" cy="37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8514</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19543</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24477</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44918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785</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56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14425</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56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20197</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567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53554</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05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81462</xdr:rowOff>
    </xdr:from>
    <xdr:to>
      <xdr:col>24</xdr:col>
      <xdr:colOff>114300</xdr:colOff>
      <xdr:row>61</xdr:row>
      <xdr:rowOff>11612</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104339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21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132262</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3931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53703</xdr:rowOff>
    </xdr:from>
    <xdr:to>
      <xdr:col>15</xdr:col>
      <xdr:colOff>101600</xdr:colOff>
      <xdr:row>60</xdr:row>
      <xdr:rowOff>155303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104503</xdr:rowOff>
    </xdr:from>
    <xdr:to>
      <xdr:col>19</xdr:col>
      <xdr:colOff>177800</xdr:colOff>
      <xdr:row>60</xdr:row>
      <xdr:rowOff>106135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3915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86541</xdr:rowOff>
    </xdr:from>
    <xdr:to>
      <xdr:col>15</xdr:col>
      <xdr:colOff>50800</xdr:colOff>
      <xdr:row>60</xdr:row>
      <xdr:rowOff>104503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37354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9616</xdr:rowOff>
    </xdr:from>
    <xdr:to>
      <xdr:col>6</xdr:col>
      <xdr:colOff>38100</xdr:colOff>
      <xdr:row>60</xdr:row>
      <xdr:rowOff>111216</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60416</xdr:rowOff>
    </xdr:from>
    <xdr:to>
      <xdr:col>10</xdr:col>
      <xdr:colOff>114300</xdr:colOff>
      <xdr:row>60</xdr:row>
      <xdr:rowOff>86541</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3474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127743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91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40131</xdr:rowOff>
    </xdr:from>
    <xdr:to>
      <xdr:col>55</xdr:col>
      <xdr:colOff>50800</xdr:colOff>
      <xdr:row>56</xdr:row>
      <xdr:rowOff>141731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96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164608</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9594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57737</xdr:rowOff>
    </xdr:from>
    <xdr:to>
      <xdr:col>50</xdr:col>
      <xdr:colOff>165100</xdr:colOff>
      <xdr:row>56</xdr:row>
      <xdr:rowOff>159337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965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90931</xdr:rowOff>
    </xdr:from>
    <xdr:to>
      <xdr:col>55</xdr:col>
      <xdr:colOff>0</xdr:colOff>
      <xdr:row>56</xdr:row>
      <xdr:rowOff>108537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9692131"/>
          <a:ext cx="838200" cy="1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91921</xdr:rowOff>
    </xdr:from>
    <xdr:to>
      <xdr:col>46</xdr:col>
      <xdr:colOff>38100</xdr:colOff>
      <xdr:row>57</xdr:row>
      <xdr:rowOff>22071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969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108537</xdr:rowOff>
    </xdr:from>
    <xdr:to>
      <xdr:col>50</xdr:col>
      <xdr:colOff>114300</xdr:colOff>
      <xdr:row>56</xdr:row>
      <xdr:rowOff>142721</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970973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157928</xdr:rowOff>
    </xdr:from>
    <xdr:to>
      <xdr:col>41</xdr:col>
      <xdr:colOff>101600</xdr:colOff>
      <xdr:row>57</xdr:row>
      <xdr:rowOff>88078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975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142721</xdr:rowOff>
    </xdr:from>
    <xdr:to>
      <xdr:col>45</xdr:col>
      <xdr:colOff>177800</xdr:colOff>
      <xdr:row>57</xdr:row>
      <xdr:rowOff>37278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9743921"/>
          <a:ext cx="889000" cy="6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10709</xdr:rowOff>
    </xdr:from>
    <xdr:to>
      <xdr:col>36</xdr:col>
      <xdr:colOff>165100</xdr:colOff>
      <xdr:row>57</xdr:row>
      <xdr:rowOff>112309</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978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37278</xdr:rowOff>
    </xdr:from>
    <xdr:to>
      <xdr:col>41</xdr:col>
      <xdr:colOff>50800</xdr:colOff>
      <xdr:row>57</xdr:row>
      <xdr:rowOff>61509</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9809928"/>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20799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27295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38460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43324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8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4414</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281505" y="94341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38598</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05205" y="9468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104605</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16205" y="9534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128836</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27205" y="95585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xdr:rowOff>
    </xdr:from>
    <xdr:to>
      <xdr:col>20</xdr:col>
      <xdr:colOff>38100</xdr:colOff>
      <xdr:row>83</xdr:row>
      <xdr:rowOff>106045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55245</xdr:rowOff>
    </xdr:from>
    <xdr:to>
      <xdr:col>24</xdr:col>
      <xdr:colOff>63500</xdr:colOff>
      <xdr:row>83</xdr:row>
      <xdr:rowOff>116205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28559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164464</xdr:rowOff>
    </xdr:from>
    <xdr:to>
      <xdr:col>15</xdr:col>
      <xdr:colOff>101600</xdr:colOff>
      <xdr:row>83</xdr:row>
      <xdr:rowOff>94614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43814</xdr:rowOff>
    </xdr:from>
    <xdr:to>
      <xdr:col>19</xdr:col>
      <xdr:colOff>177800</xdr:colOff>
      <xdr:row>83</xdr:row>
      <xdr:rowOff>55245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2741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xdr:rowOff>
    </xdr:from>
    <xdr:to>
      <xdr:col>10</xdr:col>
      <xdr:colOff>165100</xdr:colOff>
      <xdr:row>83</xdr:row>
      <xdr:rowOff>109855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59055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019300" y="1427416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141605</xdr:rowOff>
    </xdr:from>
    <xdr:to>
      <xdr:col>6</xdr:col>
      <xdr:colOff>38100</xdr:colOff>
      <xdr:row>83</xdr:row>
      <xdr:rowOff>71755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20955</xdr:rowOff>
    </xdr:from>
    <xdr:to>
      <xdr:col>10</xdr:col>
      <xdr:colOff>114300</xdr:colOff>
      <xdr:row>83</xdr:row>
      <xdr:rowOff>59055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25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97172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85741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100982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167721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39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157035</xdr:rowOff>
    </xdr:from>
    <xdr:to>
      <xdr:col>55</xdr:col>
      <xdr:colOff>50800</xdr:colOff>
      <xdr:row>85</xdr:row>
      <xdr:rowOff>87185</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5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135462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53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157607</xdr:rowOff>
    </xdr:from>
    <xdr:to>
      <xdr:col>50</xdr:col>
      <xdr:colOff>165100</xdr:colOff>
      <xdr:row>85</xdr:row>
      <xdr:rowOff>87757</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36385</xdr:rowOff>
    </xdr:from>
    <xdr:to>
      <xdr:col>55</xdr:col>
      <xdr:colOff>0</xdr:colOff>
      <xdr:row>85</xdr:row>
      <xdr:rowOff>36957</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609635"/>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160083</xdr:rowOff>
    </xdr:from>
    <xdr:to>
      <xdr:col>46</xdr:col>
      <xdr:colOff>38100</xdr:colOff>
      <xdr:row>85</xdr:row>
      <xdr:rowOff>90233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56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36957</xdr:rowOff>
    </xdr:from>
    <xdr:to>
      <xdr:col>50</xdr:col>
      <xdr:colOff>114300</xdr:colOff>
      <xdr:row>85</xdr:row>
      <xdr:rowOff>39433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610207"/>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5398</xdr:rowOff>
    </xdr:from>
    <xdr:to>
      <xdr:col>41</xdr:col>
      <xdr:colOff>101600</xdr:colOff>
      <xdr:row>85</xdr:row>
      <xdr:rowOff>106998</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57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39433</xdr:rowOff>
    </xdr:from>
    <xdr:to>
      <xdr:col>45</xdr:col>
      <xdr:colOff>177800</xdr:colOff>
      <xdr:row>85</xdr:row>
      <xdr:rowOff>56198</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612683"/>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7302</xdr:rowOff>
    </xdr:from>
    <xdr:to>
      <xdr:col>36</xdr:col>
      <xdr:colOff>165100</xdr:colOff>
      <xdr:row>85</xdr:row>
      <xdr:rowOff>108902</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58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56198</xdr:rowOff>
    </xdr:from>
    <xdr:to>
      <xdr:col>41</xdr:col>
      <xdr:colOff>50800</xdr:colOff>
      <xdr:row>85</xdr:row>
      <xdr:rowOff>58102</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62944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79139</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83901</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78884</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81360</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6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98125</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67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100029</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67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1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28575</xdr:rowOff>
    </xdr:from>
    <xdr:to>
      <xdr:col>24</xdr:col>
      <xdr:colOff>62865</xdr:colOff>
      <xdr:row>107</xdr:row>
      <xdr:rowOff>85725</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flipV="1">
          <a:off x="4634865" y="17345025"/>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100-000094010000}"/>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146702</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0000000-0008-0000-0100-000096010000}"/>
            </a:ext>
          </a:extLst>
        </xdr:cNvPr>
        <xdr:cNvSpPr txBox="1"/>
      </xdr:nvSpPr>
      <xdr:spPr>
        <a:xfrm>
          <a:off x="46736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28575</xdr:rowOff>
    </xdr:from>
    <xdr:to>
      <xdr:col>24</xdr:col>
      <xdr:colOff>152400</xdr:colOff>
      <xdr:row>101</xdr:row>
      <xdr:rowOff>28575</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4546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57166</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100-000098010000}"/>
            </a:ext>
          </a:extLst>
        </xdr:cNvPr>
        <xdr:cNvSpPr txBox="1"/>
      </xdr:nvSpPr>
      <xdr:spPr>
        <a:xfrm>
          <a:off x="46736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42545</xdr:rowOff>
    </xdr:from>
    <xdr:to>
      <xdr:col>15</xdr:col>
      <xdr:colOff>101600</xdr:colOff>
      <xdr:row>104</xdr:row>
      <xdr:rowOff>144145</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2857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29211</xdr:rowOff>
    </xdr:from>
    <xdr:to>
      <xdr:col>24</xdr:col>
      <xdr:colOff>114300</xdr:colOff>
      <xdr:row>103</xdr:row>
      <xdr:rowOff>130811</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4584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52088</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100-0000A4010000}"/>
            </a:ext>
          </a:extLst>
        </xdr:cNvPr>
        <xdr:cNvSpPr txBox="1"/>
      </xdr:nvSpPr>
      <xdr:spPr>
        <a:xfrm>
          <a:off x="4673600"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4445</xdr:rowOff>
    </xdr:from>
    <xdr:to>
      <xdr:col>20</xdr:col>
      <xdr:colOff>38100</xdr:colOff>
      <xdr:row>103</xdr:row>
      <xdr:rowOff>106045</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3746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55245</xdr:rowOff>
    </xdr:from>
    <xdr:to>
      <xdr:col>24</xdr:col>
      <xdr:colOff>63500</xdr:colOff>
      <xdr:row>103</xdr:row>
      <xdr:rowOff>80011</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3797300" y="1771459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156845</xdr:rowOff>
    </xdr:from>
    <xdr:to>
      <xdr:col>15</xdr:col>
      <xdr:colOff>101600</xdr:colOff>
      <xdr:row>103</xdr:row>
      <xdr:rowOff>86995</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2857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36195</xdr:rowOff>
    </xdr:from>
    <xdr:to>
      <xdr:col>19</xdr:col>
      <xdr:colOff>177800</xdr:colOff>
      <xdr:row>103</xdr:row>
      <xdr:rowOff>55245</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2908300" y="176955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120650</xdr:rowOff>
    </xdr:from>
    <xdr:to>
      <xdr:col>10</xdr:col>
      <xdr:colOff>165100</xdr:colOff>
      <xdr:row>103</xdr:row>
      <xdr:rowOff>50800</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968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0</xdr:rowOff>
    </xdr:from>
    <xdr:to>
      <xdr:col>15</xdr:col>
      <xdr:colOff>50800</xdr:colOff>
      <xdr:row>103</xdr:row>
      <xdr:rowOff>36195</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2019300" y="176593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84455</xdr:rowOff>
    </xdr:from>
    <xdr:to>
      <xdr:col>6</xdr:col>
      <xdr:colOff>38100</xdr:colOff>
      <xdr:row>103</xdr:row>
      <xdr:rowOff>14605</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079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135255</xdr:rowOff>
    </xdr:from>
    <xdr:to>
      <xdr:col>10</xdr:col>
      <xdr:colOff>114300</xdr:colOff>
      <xdr:row>103</xdr:row>
      <xdr:rowOff>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130300" y="17623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144797</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135272</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122572</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100-0000B1010000}"/>
            </a:ext>
          </a:extLst>
        </xdr:cNvPr>
        <xdr:cNvSpPr txBox="1"/>
      </xdr:nvSpPr>
      <xdr:spPr>
        <a:xfrm>
          <a:off x="35820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103522</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100-0000B2010000}"/>
            </a:ext>
          </a:extLst>
        </xdr:cNvPr>
        <xdr:cNvSpPr txBox="1"/>
      </xdr:nvSpPr>
      <xdr:spPr>
        <a:xfrm>
          <a:off x="2705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67327</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100-0000B3010000}"/>
            </a:ext>
          </a:extLst>
        </xdr:cNvPr>
        <xdr:cNvSpPr txBox="1"/>
      </xdr:nvSpPr>
      <xdr:spPr>
        <a:xfrm>
          <a:off x="1816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31132</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100-0000B4010000}"/>
            </a:ext>
          </a:extLst>
        </xdr:cNvPr>
        <xdr:cNvSpPr txBox="1"/>
      </xdr:nvSpPr>
      <xdr:spPr>
        <a:xfrm>
          <a:off x="9277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1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155335</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flipV="1">
          <a:off x="10476865" y="17471785"/>
          <a:ext cx="0" cy="112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00000000-0008-0000-0100-0000CB010000}"/>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102012</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00000000-0008-0000-0100-0000CD010000}"/>
            </a:ext>
          </a:extLst>
        </xdr:cNvPr>
        <xdr:cNvSpPr txBox="1"/>
      </xdr:nvSpPr>
      <xdr:spPr>
        <a:xfrm>
          <a:off x="10515600" y="17247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155335</xdr:rowOff>
    </xdr:from>
    <xdr:to>
      <xdr:col>55</xdr:col>
      <xdr:colOff>88900</xdr:colOff>
      <xdr:row>101</xdr:row>
      <xdr:rowOff>155335</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0388600" y="1747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116806</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00000000-0008-0000-0100-0000CF010000}"/>
            </a:ext>
          </a:extLst>
        </xdr:cNvPr>
        <xdr:cNvSpPr txBox="1"/>
      </xdr:nvSpPr>
      <xdr:spPr>
        <a:xfrm>
          <a:off x="10515600" y="18290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138379</xdr:rowOff>
    </xdr:from>
    <xdr:to>
      <xdr:col>55</xdr:col>
      <xdr:colOff>50800</xdr:colOff>
      <xdr:row>107</xdr:row>
      <xdr:rowOff>68529</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104267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144831</xdr:rowOff>
    </xdr:from>
    <xdr:to>
      <xdr:col>50</xdr:col>
      <xdr:colOff>165100</xdr:colOff>
      <xdr:row>107</xdr:row>
      <xdr:rowOff>74981</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9588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142858</xdr:rowOff>
    </xdr:from>
    <xdr:to>
      <xdr:col>46</xdr:col>
      <xdr:colOff>38100</xdr:colOff>
      <xdr:row>107</xdr:row>
      <xdr:rowOff>73008</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8699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103428</xdr:rowOff>
    </xdr:from>
    <xdr:to>
      <xdr:col>41</xdr:col>
      <xdr:colOff>101600</xdr:colOff>
      <xdr:row>107</xdr:row>
      <xdr:rowOff>33578</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7810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106491</xdr:rowOff>
    </xdr:from>
    <xdr:to>
      <xdr:col>36</xdr:col>
      <xdr:colOff>165100</xdr:colOff>
      <xdr:row>107</xdr:row>
      <xdr:rowOff>36641</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6921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37068</xdr:rowOff>
    </xdr:from>
    <xdr:to>
      <xdr:col>55</xdr:col>
      <xdr:colOff>50800</xdr:colOff>
      <xdr:row>103</xdr:row>
      <xdr:rowOff>138668</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10426700" y="176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59945</xdr:rowOff>
    </xdr:from>
    <xdr:ext cx="690189" cy="259045"/>
    <xdr:sp macro="" textlink="">
      <xdr:nvSpPr>
        <xdr:cNvPr id="475" name="【港湾・漁港】&#10;一人当たり有形固定資産（償却資産）額該当値テキスト">
          <a:extLst>
            <a:ext uri="{FF2B5EF4-FFF2-40B4-BE49-F238E27FC236}">
              <a16:creationId xmlns:a16="http://schemas.microsoft.com/office/drawing/2014/main" id="{00000000-0008-0000-0100-0000DB010000}"/>
            </a:ext>
          </a:extLst>
        </xdr:cNvPr>
        <xdr:cNvSpPr txBox="1"/>
      </xdr:nvSpPr>
      <xdr:spPr>
        <a:xfrm>
          <a:off x="10515600" y="17547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79152</xdr:rowOff>
    </xdr:from>
    <xdr:to>
      <xdr:col>50</xdr:col>
      <xdr:colOff>165100</xdr:colOff>
      <xdr:row>104</xdr:row>
      <xdr:rowOff>9302</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9588500" y="177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87868</xdr:rowOff>
    </xdr:from>
    <xdr:to>
      <xdr:col>55</xdr:col>
      <xdr:colOff>0</xdr:colOff>
      <xdr:row>103</xdr:row>
      <xdr:rowOff>129952</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9639300" y="17747218"/>
          <a:ext cx="838200" cy="4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84462</xdr:rowOff>
    </xdr:from>
    <xdr:to>
      <xdr:col>46</xdr:col>
      <xdr:colOff>38100</xdr:colOff>
      <xdr:row>104</xdr:row>
      <xdr:rowOff>14612</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8699500" y="1774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129952</xdr:rowOff>
    </xdr:from>
    <xdr:to>
      <xdr:col>50</xdr:col>
      <xdr:colOff>114300</xdr:colOff>
      <xdr:row>103</xdr:row>
      <xdr:rowOff>135262</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8750300" y="17789302"/>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95452</xdr:rowOff>
    </xdr:from>
    <xdr:to>
      <xdr:col>41</xdr:col>
      <xdr:colOff>101600</xdr:colOff>
      <xdr:row>104</xdr:row>
      <xdr:rowOff>25602</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7810500" y="177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135262</xdr:rowOff>
    </xdr:from>
    <xdr:to>
      <xdr:col>45</xdr:col>
      <xdr:colOff>177800</xdr:colOff>
      <xdr:row>103</xdr:row>
      <xdr:rowOff>146252</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7861300" y="17794612"/>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111496</xdr:rowOff>
    </xdr:from>
    <xdr:to>
      <xdr:col>36</xdr:col>
      <xdr:colOff>165100</xdr:colOff>
      <xdr:row>104</xdr:row>
      <xdr:rowOff>41646</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6921500" y="177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146252</xdr:rowOff>
    </xdr:from>
    <xdr:to>
      <xdr:col>41</xdr:col>
      <xdr:colOff>50800</xdr:colOff>
      <xdr:row>103</xdr:row>
      <xdr:rowOff>162296</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6972300" y="17805602"/>
          <a:ext cx="889000" cy="1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66108</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9327095" y="184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64135</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84507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24705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7561795" y="1836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27768</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6672795" y="183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25829</xdr:rowOff>
    </xdr:from>
    <xdr:ext cx="690189" cy="259045"/>
    <xdr:sp macro="" textlink="">
      <xdr:nvSpPr>
        <xdr:cNvPr id="488" name="n_1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9281505" y="17513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31139</xdr:rowOff>
    </xdr:from>
    <xdr:ext cx="690189" cy="259045"/>
    <xdr:sp macro="" textlink="">
      <xdr:nvSpPr>
        <xdr:cNvPr id="489" name="n_2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8405205" y="175190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42129</xdr:rowOff>
    </xdr:from>
    <xdr:ext cx="690189" cy="259045"/>
    <xdr:sp macro="" textlink="">
      <xdr:nvSpPr>
        <xdr:cNvPr id="490" name="n_3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7516205" y="17530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58173</xdr:rowOff>
    </xdr:from>
    <xdr:ext cx="690189" cy="259045"/>
    <xdr:sp macro="" textlink="">
      <xdr:nvSpPr>
        <xdr:cNvPr id="491" name="n_4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6627205" y="17546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00000000-0008-0000-01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00000000-0008-0000-0100-000006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520" name="【認定こども園・幼稚園・保育所】&#10;有形固定資産減価償却率最大値テキスト">
          <a:extLst>
            <a:ext uri="{FF2B5EF4-FFF2-40B4-BE49-F238E27FC236}">
              <a16:creationId xmlns:a16="http://schemas.microsoft.com/office/drawing/2014/main" id="{00000000-0008-0000-0100-000008020000}"/>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00000000-0008-0000-0100-00000A020000}"/>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111941</xdr:rowOff>
    </xdr:from>
    <xdr:to>
      <xdr:col>85</xdr:col>
      <xdr:colOff>177800</xdr:colOff>
      <xdr:row>41</xdr:row>
      <xdr:rowOff>42091</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6268700" y="69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90368</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00000000-0008-0000-0100-000016020000}"/>
            </a:ext>
          </a:extLst>
        </xdr:cNvPr>
        <xdr:cNvSpPr txBox="1"/>
      </xdr:nvSpPr>
      <xdr:spPr>
        <a:xfrm>
          <a:off x="16357600"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58057</xdr:rowOff>
    </xdr:from>
    <xdr:to>
      <xdr:col>81</xdr:col>
      <xdr:colOff>101600</xdr:colOff>
      <xdr:row>40</xdr:row>
      <xdr:rowOff>159657</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543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108857</xdr:rowOff>
    </xdr:from>
    <xdr:to>
      <xdr:col>85</xdr:col>
      <xdr:colOff>127000</xdr:colOff>
      <xdr:row>40</xdr:row>
      <xdr:rowOff>162741</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5481300" y="696685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27033</xdr:rowOff>
    </xdr:from>
    <xdr:to>
      <xdr:col>76</xdr:col>
      <xdr:colOff>165100</xdr:colOff>
      <xdr:row>40</xdr:row>
      <xdr:rowOff>128633</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4541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77833</xdr:rowOff>
    </xdr:from>
    <xdr:to>
      <xdr:col>81</xdr:col>
      <xdr:colOff>50800</xdr:colOff>
      <xdr:row>40</xdr:row>
      <xdr:rowOff>108857</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4592300" y="693583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85816</xdr:rowOff>
    </xdr:from>
    <xdr:to>
      <xdr:col>72</xdr:col>
      <xdr:colOff>38100</xdr:colOff>
      <xdr:row>40</xdr:row>
      <xdr:rowOff>15966</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3652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136616</xdr:rowOff>
    </xdr:from>
    <xdr:to>
      <xdr:col>76</xdr:col>
      <xdr:colOff>114300</xdr:colOff>
      <xdr:row>40</xdr:row>
      <xdr:rowOff>77833</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3703300" y="682316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28666</xdr:rowOff>
    </xdr:from>
    <xdr:to>
      <xdr:col>67</xdr:col>
      <xdr:colOff>101600</xdr:colOff>
      <xdr:row>39</xdr:row>
      <xdr:rowOff>130266</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2763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79466</xdr:rowOff>
    </xdr:from>
    <xdr:to>
      <xdr:col>71</xdr:col>
      <xdr:colOff>177800</xdr:colOff>
      <xdr:row>39</xdr:row>
      <xdr:rowOff>136616</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814300" y="67660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52660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150784</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5266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119760</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4389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7093</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3500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1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0000000-0008-0000-0100-00003F020000}"/>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0000000-0008-0000-0100-000041020000}"/>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00000000-0008-0000-0100-000043020000}"/>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00000000-0008-0000-0100-00004F020000}"/>
            </a:ext>
          </a:extLst>
        </xdr:cNvPr>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105410</xdr:rowOff>
    </xdr:from>
    <xdr:to>
      <xdr:col>112</xdr:col>
      <xdr:colOff>38100</xdr:colOff>
      <xdr:row>41</xdr:row>
      <xdr:rowOff>35560</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21272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156210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21323300" y="70027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107950</xdr:rowOff>
    </xdr:from>
    <xdr:to>
      <xdr:col>107</xdr:col>
      <xdr:colOff>101600</xdr:colOff>
      <xdr:row>41</xdr:row>
      <xdr:rowOff>38100</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20383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156210</xdr:rowOff>
    </xdr:from>
    <xdr:to>
      <xdr:col>111</xdr:col>
      <xdr:colOff>177800</xdr:colOff>
      <xdr:row>40</xdr:row>
      <xdr:rowOff>158750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flipV="1">
          <a:off x="20434300" y="70142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151130</xdr:rowOff>
    </xdr:from>
    <xdr:to>
      <xdr:col>102</xdr:col>
      <xdr:colOff>165100</xdr:colOff>
      <xdr:row>41</xdr:row>
      <xdr:rowOff>81280</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19494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158750</xdr:rowOff>
    </xdr:from>
    <xdr:to>
      <xdr:col>107</xdr:col>
      <xdr:colOff>50800</xdr:colOff>
      <xdr:row>41</xdr:row>
      <xdr:rowOff>30480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19545300" y="701675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154940</xdr:rowOff>
    </xdr:from>
    <xdr:to>
      <xdr:col>98</xdr:col>
      <xdr:colOff>38100</xdr:colOff>
      <xdr:row>41</xdr:row>
      <xdr:rowOff>85090</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18605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30480</xdr:rowOff>
    </xdr:from>
    <xdr:to>
      <xdr:col>102</xdr:col>
      <xdr:colOff>114300</xdr:colOff>
      <xdr:row>41</xdr:row>
      <xdr:rowOff>34290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18656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19310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8421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26687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210757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29227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20199427" y="70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72407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19310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76217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8421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1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100-000079020000}"/>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100-00007B020000}"/>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100-00007D020000}"/>
            </a:ext>
          </a:extLst>
        </xdr:cNvPr>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6268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151147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100-000089020000}"/>
            </a:ext>
          </a:extLst>
        </xdr:cNvPr>
        <xdr:cNvSpPr txBox="1"/>
      </xdr:nvSpPr>
      <xdr:spPr>
        <a:xfrm>
          <a:off x="16357600"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150495</xdr:rowOff>
    </xdr:from>
    <xdr:to>
      <xdr:col>85</xdr:col>
      <xdr:colOff>127000</xdr:colOff>
      <xdr:row>60</xdr:row>
      <xdr:rowOff>7620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5481300" y="102660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76835</xdr:rowOff>
    </xdr:from>
    <xdr:to>
      <xdr:col>76</xdr:col>
      <xdr:colOff>165100</xdr:colOff>
      <xdr:row>60</xdr:row>
      <xdr:rowOff>6985</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4541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127635</xdr:rowOff>
    </xdr:from>
    <xdr:to>
      <xdr:col>81</xdr:col>
      <xdr:colOff>50800</xdr:colOff>
      <xdr:row>59</xdr:row>
      <xdr:rowOff>150495</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4592300" y="102431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103505</xdr:rowOff>
    </xdr:from>
    <xdr:to>
      <xdr:col>72</xdr:col>
      <xdr:colOff>38100</xdr:colOff>
      <xdr:row>60</xdr:row>
      <xdr:rowOff>33655</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3652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127635</xdr:rowOff>
    </xdr:from>
    <xdr:to>
      <xdr:col>76</xdr:col>
      <xdr:colOff>114300</xdr:colOff>
      <xdr:row>59</xdr:row>
      <xdr:rowOff>154305</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flipV="1">
          <a:off x="13703300" y="102431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154305</xdr:rowOff>
    </xdr:from>
    <xdr:to>
      <xdr:col>71</xdr:col>
      <xdr:colOff>177800</xdr:colOff>
      <xdr:row>60</xdr:row>
      <xdr:rowOff>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flipV="1">
          <a:off x="12814300" y="102698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100-000092020000}"/>
            </a:ext>
          </a:extLst>
        </xdr:cNvPr>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100-000093020000}"/>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100-000094020000}"/>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100-000095020000}"/>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46372</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100-000096020000}"/>
            </a:ext>
          </a:extLst>
        </xdr:cNvPr>
        <xdr:cNvSpPr txBox="1"/>
      </xdr:nvSpPr>
      <xdr:spPr>
        <a:xfrm>
          <a:off x="15266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100-000097020000}"/>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100-000098020000}"/>
            </a:ext>
          </a:extLst>
        </xdr:cNvPr>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100-000099020000}"/>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1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80010</xdr:rowOff>
    </xdr:from>
    <xdr:to>
      <xdr:col>116</xdr:col>
      <xdr:colOff>62864</xdr:colOff>
      <xdr:row>64</xdr:row>
      <xdr:rowOff>36576</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2160864" y="985266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40403</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100-0000B3020000}"/>
            </a:ext>
          </a:extLst>
        </xdr:cNvPr>
        <xdr:cNvSpPr txBox="1"/>
      </xdr:nvSpPr>
      <xdr:spPr>
        <a:xfrm>
          <a:off x="22199600" y="1101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36576</xdr:rowOff>
    </xdr:from>
    <xdr:to>
      <xdr:col>116</xdr:col>
      <xdr:colOff>152400</xdr:colOff>
      <xdr:row>64</xdr:row>
      <xdr:rowOff>36576</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26687</xdr:rowOff>
    </xdr:from>
    <xdr:ext cx="469744" cy="259045"/>
    <xdr:sp macro="" textlink="">
      <xdr:nvSpPr>
        <xdr:cNvPr id="693" name="【学校施設】&#10;一人当たり面積最大値テキスト">
          <a:extLst>
            <a:ext uri="{FF2B5EF4-FFF2-40B4-BE49-F238E27FC236}">
              <a16:creationId xmlns:a16="http://schemas.microsoft.com/office/drawing/2014/main" id="{00000000-0008-0000-0100-0000B5020000}"/>
            </a:ext>
          </a:extLst>
        </xdr:cNvPr>
        <xdr:cNvSpPr txBox="1"/>
      </xdr:nvSpPr>
      <xdr:spPr>
        <a:xfrm>
          <a:off x="22199600" y="962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80010</xdr:rowOff>
    </xdr:from>
    <xdr:to>
      <xdr:col>116</xdr:col>
      <xdr:colOff>152400</xdr:colOff>
      <xdr:row>57</xdr:row>
      <xdr:rowOff>80010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985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92219</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100-0000B7020000}"/>
            </a:ext>
          </a:extLst>
        </xdr:cNvPr>
        <xdr:cNvSpPr txBox="1"/>
      </xdr:nvSpPr>
      <xdr:spPr>
        <a:xfrm>
          <a:off x="22199600" y="1055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113792</xdr:rowOff>
    </xdr:from>
    <xdr:to>
      <xdr:col>116</xdr:col>
      <xdr:colOff>114300</xdr:colOff>
      <xdr:row>62</xdr:row>
      <xdr:rowOff>43942</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21107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121412</xdr:rowOff>
    </xdr:from>
    <xdr:to>
      <xdr:col>107</xdr:col>
      <xdr:colOff>101600</xdr:colOff>
      <xdr:row>62</xdr:row>
      <xdr:rowOff>51562</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0383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163322</xdr:rowOff>
    </xdr:from>
    <xdr:to>
      <xdr:col>102</xdr:col>
      <xdr:colOff>165100</xdr:colOff>
      <xdr:row>62</xdr:row>
      <xdr:rowOff>93472</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9494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26543</xdr:rowOff>
    </xdr:from>
    <xdr:to>
      <xdr:col>98</xdr:col>
      <xdr:colOff>38100</xdr:colOff>
      <xdr:row>62</xdr:row>
      <xdr:rowOff>128143</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18605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52832</xdr:rowOff>
    </xdr:from>
    <xdr:to>
      <xdr:col>116</xdr:col>
      <xdr:colOff>114300</xdr:colOff>
      <xdr:row>57</xdr:row>
      <xdr:rowOff>154432</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2110700" y="98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153687</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100-0000C3020000}"/>
            </a:ext>
          </a:extLst>
        </xdr:cNvPr>
        <xdr:cNvSpPr txBox="1"/>
      </xdr:nvSpPr>
      <xdr:spPr>
        <a:xfrm>
          <a:off x="22199600" y="975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97409</xdr:rowOff>
    </xdr:from>
    <xdr:to>
      <xdr:col>112</xdr:col>
      <xdr:colOff>38100</xdr:colOff>
      <xdr:row>56</xdr:row>
      <xdr:rowOff>27559</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1272500" y="952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148209</xdr:rowOff>
    </xdr:from>
    <xdr:to>
      <xdr:col>116</xdr:col>
      <xdr:colOff>63500</xdr:colOff>
      <xdr:row>57</xdr:row>
      <xdr:rowOff>103632</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1323300" y="9577959"/>
          <a:ext cx="838200" cy="29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116078</xdr:rowOff>
    </xdr:from>
    <xdr:to>
      <xdr:col>107</xdr:col>
      <xdr:colOff>101600</xdr:colOff>
      <xdr:row>56</xdr:row>
      <xdr:rowOff>46228</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0383500" y="95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148209</xdr:rowOff>
    </xdr:from>
    <xdr:to>
      <xdr:col>111</xdr:col>
      <xdr:colOff>177800</xdr:colOff>
      <xdr:row>55</xdr:row>
      <xdr:rowOff>166878</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0434300" y="957795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14351</xdr:rowOff>
    </xdr:from>
    <xdr:to>
      <xdr:col>102</xdr:col>
      <xdr:colOff>165100</xdr:colOff>
      <xdr:row>56</xdr:row>
      <xdr:rowOff>115951</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9494500" y="961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166878</xdr:rowOff>
    </xdr:from>
    <xdr:to>
      <xdr:col>107</xdr:col>
      <xdr:colOff>50800</xdr:colOff>
      <xdr:row>56</xdr:row>
      <xdr:rowOff>65151</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9545300" y="9596628"/>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51308</xdr:rowOff>
    </xdr:from>
    <xdr:to>
      <xdr:col>98</xdr:col>
      <xdr:colOff>38100</xdr:colOff>
      <xdr:row>56</xdr:row>
      <xdr:rowOff>152908</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8605500" y="96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65151</xdr:rowOff>
    </xdr:from>
    <xdr:to>
      <xdr:col>102</xdr:col>
      <xdr:colOff>114300</xdr:colOff>
      <xdr:row>56</xdr:row>
      <xdr:rowOff>102108</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flipV="1">
          <a:off x="18656300" y="9666351"/>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16" name="n_1aveValue【学校施設】&#10;一人当たり面積">
          <a:extLst>
            <a:ext uri="{FF2B5EF4-FFF2-40B4-BE49-F238E27FC236}">
              <a16:creationId xmlns:a16="http://schemas.microsoft.com/office/drawing/2014/main" id="{00000000-0008-0000-0100-0000CC020000}"/>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42689</xdr:rowOff>
    </xdr:from>
    <xdr:ext cx="469744" cy="259045"/>
    <xdr:sp macro="" textlink="">
      <xdr:nvSpPr>
        <xdr:cNvPr id="717" name="n_2aveValue【学校施設】&#10;一人当たり面積">
          <a:extLst>
            <a:ext uri="{FF2B5EF4-FFF2-40B4-BE49-F238E27FC236}">
              <a16:creationId xmlns:a16="http://schemas.microsoft.com/office/drawing/2014/main" id="{00000000-0008-0000-0100-0000CD020000}"/>
            </a:ext>
          </a:extLst>
        </xdr:cNvPr>
        <xdr:cNvSpPr txBox="1"/>
      </xdr:nvSpPr>
      <xdr:spPr>
        <a:xfrm>
          <a:off x="20199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84599</xdr:rowOff>
    </xdr:from>
    <xdr:ext cx="469744" cy="259045"/>
    <xdr:sp macro="" textlink="">
      <xdr:nvSpPr>
        <xdr:cNvPr id="718" name="n_3aveValue【学校施設】&#10;一人当たり面積">
          <a:extLst>
            <a:ext uri="{FF2B5EF4-FFF2-40B4-BE49-F238E27FC236}">
              <a16:creationId xmlns:a16="http://schemas.microsoft.com/office/drawing/2014/main" id="{00000000-0008-0000-0100-0000CE020000}"/>
            </a:ext>
          </a:extLst>
        </xdr:cNvPr>
        <xdr:cNvSpPr txBox="1"/>
      </xdr:nvSpPr>
      <xdr:spPr>
        <a:xfrm>
          <a:off x="19310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119270</xdr:rowOff>
    </xdr:from>
    <xdr:ext cx="469744" cy="259045"/>
    <xdr:sp macro="" textlink="">
      <xdr:nvSpPr>
        <xdr:cNvPr id="719" name="n_4aveValue【学校施設】&#10;一人当たり面積">
          <a:extLst>
            <a:ext uri="{FF2B5EF4-FFF2-40B4-BE49-F238E27FC236}">
              <a16:creationId xmlns:a16="http://schemas.microsoft.com/office/drawing/2014/main" id="{00000000-0008-0000-0100-0000CF020000}"/>
            </a:ext>
          </a:extLst>
        </xdr:cNvPr>
        <xdr:cNvSpPr txBox="1"/>
      </xdr:nvSpPr>
      <xdr:spPr>
        <a:xfrm>
          <a:off x="18421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44086</xdr:rowOff>
    </xdr:from>
    <xdr:ext cx="469744" cy="259045"/>
    <xdr:sp macro="" textlink="">
      <xdr:nvSpPr>
        <xdr:cNvPr id="720" name="n_1mainValue【学校施設】&#10;一人当たり面積">
          <a:extLst>
            <a:ext uri="{FF2B5EF4-FFF2-40B4-BE49-F238E27FC236}">
              <a16:creationId xmlns:a16="http://schemas.microsoft.com/office/drawing/2014/main" id="{00000000-0008-0000-0100-0000D0020000}"/>
            </a:ext>
          </a:extLst>
        </xdr:cNvPr>
        <xdr:cNvSpPr txBox="1"/>
      </xdr:nvSpPr>
      <xdr:spPr>
        <a:xfrm>
          <a:off x="21075727" y="930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62755</xdr:rowOff>
    </xdr:from>
    <xdr:ext cx="469744" cy="259045"/>
    <xdr:sp macro="" textlink="">
      <xdr:nvSpPr>
        <xdr:cNvPr id="721" name="n_2mainValue【学校施設】&#10;一人当たり面積">
          <a:extLst>
            <a:ext uri="{FF2B5EF4-FFF2-40B4-BE49-F238E27FC236}">
              <a16:creationId xmlns:a16="http://schemas.microsoft.com/office/drawing/2014/main" id="{00000000-0008-0000-0100-0000D1020000}"/>
            </a:ext>
          </a:extLst>
        </xdr:cNvPr>
        <xdr:cNvSpPr txBox="1"/>
      </xdr:nvSpPr>
      <xdr:spPr>
        <a:xfrm>
          <a:off x="20199427" y="93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132478</xdr:rowOff>
    </xdr:from>
    <xdr:ext cx="469744" cy="259045"/>
    <xdr:sp macro="" textlink="">
      <xdr:nvSpPr>
        <xdr:cNvPr id="722" name="n_3mainValue【学校施設】&#10;一人当たり面積">
          <a:extLst>
            <a:ext uri="{FF2B5EF4-FFF2-40B4-BE49-F238E27FC236}">
              <a16:creationId xmlns:a16="http://schemas.microsoft.com/office/drawing/2014/main" id="{00000000-0008-0000-0100-0000D2020000}"/>
            </a:ext>
          </a:extLst>
        </xdr:cNvPr>
        <xdr:cNvSpPr txBox="1"/>
      </xdr:nvSpPr>
      <xdr:spPr>
        <a:xfrm>
          <a:off x="19310427" y="939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169435</xdr:rowOff>
    </xdr:from>
    <xdr:ext cx="469744" cy="259045"/>
    <xdr:sp macro="" textlink="">
      <xdr:nvSpPr>
        <xdr:cNvPr id="723" name="n_4mainValue【学校施設】&#10;一人当たり面積">
          <a:extLst>
            <a:ext uri="{FF2B5EF4-FFF2-40B4-BE49-F238E27FC236}">
              <a16:creationId xmlns:a16="http://schemas.microsoft.com/office/drawing/2014/main" id="{00000000-0008-0000-0100-0000D3020000}"/>
            </a:ext>
          </a:extLst>
        </xdr:cNvPr>
        <xdr:cNvSpPr txBox="1"/>
      </xdr:nvSpPr>
      <xdr:spPr>
        <a:xfrm>
          <a:off x="18421427" y="942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1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100-0000F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768" name="【公民館】&#10;有形固定資産減価償却率最大値テキスト">
          <a:extLst>
            <a:ext uri="{FF2B5EF4-FFF2-40B4-BE49-F238E27FC236}">
              <a16:creationId xmlns:a16="http://schemas.microsoft.com/office/drawing/2014/main" id="{00000000-0008-0000-0100-000000030000}"/>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18522</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100-000002030000}"/>
            </a:ext>
          </a:extLst>
        </xdr:cNvPr>
        <xdr:cNvSpPr txBox="1"/>
      </xdr:nvSpPr>
      <xdr:spPr>
        <a:xfrm>
          <a:off x="16357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125005</xdr:rowOff>
    </xdr:from>
    <xdr:to>
      <xdr:col>85</xdr:col>
      <xdr:colOff>177800</xdr:colOff>
      <xdr:row>105</xdr:row>
      <xdr:rowOff>55155</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62687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147882</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100-00000E030000}"/>
            </a:ext>
          </a:extLst>
        </xdr:cNvPr>
        <xdr:cNvSpPr txBox="1"/>
      </xdr:nvSpPr>
      <xdr:spPr>
        <a:xfrm>
          <a:off x="16357600" y="1780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144780</xdr:rowOff>
    </xdr:from>
    <xdr:to>
      <xdr:col>85</xdr:col>
      <xdr:colOff>127000</xdr:colOff>
      <xdr:row>105</xdr:row>
      <xdr:rowOff>4355</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5481300" y="1797558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72752</xdr:rowOff>
    </xdr:from>
    <xdr:to>
      <xdr:col>76</xdr:col>
      <xdr:colOff>165100</xdr:colOff>
      <xdr:row>105</xdr:row>
      <xdr:rowOff>2902</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4541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123552</xdr:rowOff>
    </xdr:from>
    <xdr:to>
      <xdr:col>81</xdr:col>
      <xdr:colOff>50800</xdr:colOff>
      <xdr:row>104</xdr:row>
      <xdr:rowOff>144780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4592300" y="179543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3652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92529</xdr:rowOff>
    </xdr:from>
    <xdr:to>
      <xdr:col>76</xdr:col>
      <xdr:colOff>114300</xdr:colOff>
      <xdr:row>104</xdr:row>
      <xdr:rowOff>123552</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3703300" y="179233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10705</xdr:rowOff>
    </xdr:from>
    <xdr:to>
      <xdr:col>67</xdr:col>
      <xdr:colOff>101600</xdr:colOff>
      <xdr:row>104</xdr:row>
      <xdr:rowOff>112305</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2763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61505</xdr:rowOff>
    </xdr:from>
    <xdr:to>
      <xdr:col>71</xdr:col>
      <xdr:colOff>177800</xdr:colOff>
      <xdr:row>104</xdr:row>
      <xdr:rowOff>92529</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2814300" y="1789230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103432</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100-000017030000}"/>
            </a:ext>
          </a:extLst>
        </xdr:cNvPr>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100-000018030000}"/>
            </a:ext>
          </a:extLst>
        </xdr:cNvPr>
        <xdr:cNvSpPr txBox="1"/>
      </xdr:nvSpPr>
      <xdr:spPr>
        <a:xfrm>
          <a:off x="14389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100-000019030000}"/>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100-00001A030000}"/>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40657</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100-00001B030000}"/>
            </a:ext>
          </a:extLst>
        </xdr:cNvPr>
        <xdr:cNvSpPr txBox="1"/>
      </xdr:nvSpPr>
      <xdr:spPr>
        <a:xfrm>
          <a:off x="152660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100-00001C030000}"/>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100-00001D030000}"/>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128832</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100-00001E030000}"/>
            </a:ext>
          </a:extLst>
        </xdr:cNvPr>
        <xdr:cNvSpPr txBox="1"/>
      </xdr:nvSpPr>
      <xdr:spPr>
        <a:xfrm>
          <a:off x="12611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0000000-0008-0000-01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3" name="【公民館】&#10;一人当たり面積最小値テキスト">
          <a:extLst>
            <a:ext uri="{FF2B5EF4-FFF2-40B4-BE49-F238E27FC236}">
              <a16:creationId xmlns:a16="http://schemas.microsoft.com/office/drawing/2014/main" id="{00000000-0008-0000-0100-000037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5" name="【公民館】&#10;一人当たり面積最大値テキスト">
          <a:extLst>
            <a:ext uri="{FF2B5EF4-FFF2-40B4-BE49-F238E27FC236}">
              <a16:creationId xmlns:a16="http://schemas.microsoft.com/office/drawing/2014/main" id="{00000000-0008-0000-0100-00003903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827" name="【公民館】&#10;一人当たり面積平均値テキスト">
          <a:extLst>
            <a:ext uri="{FF2B5EF4-FFF2-40B4-BE49-F238E27FC236}">
              <a16:creationId xmlns:a16="http://schemas.microsoft.com/office/drawing/2014/main" id="{00000000-0008-0000-0100-00003B030000}"/>
            </a:ext>
          </a:extLst>
        </xdr:cNvPr>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73661</xdr:rowOff>
    </xdr:from>
    <xdr:to>
      <xdr:col>116</xdr:col>
      <xdr:colOff>114300</xdr:colOff>
      <xdr:row>108</xdr:row>
      <xdr:rowOff>3811</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2110700" y="1841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52088</xdr:rowOff>
    </xdr:from>
    <xdr:ext cx="469744" cy="259045"/>
    <xdr:sp macro="" textlink="">
      <xdr:nvSpPr>
        <xdr:cNvPr id="839" name="【公民館】&#10;一人当たり面積該当値テキスト">
          <a:extLst>
            <a:ext uri="{FF2B5EF4-FFF2-40B4-BE49-F238E27FC236}">
              <a16:creationId xmlns:a16="http://schemas.microsoft.com/office/drawing/2014/main" id="{00000000-0008-0000-0100-000047030000}"/>
            </a:ext>
          </a:extLst>
        </xdr:cNvPr>
        <xdr:cNvSpPr txBox="1"/>
      </xdr:nvSpPr>
      <xdr:spPr>
        <a:xfrm>
          <a:off x="22199600" y="1839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76200</xdr:rowOff>
    </xdr:from>
    <xdr:to>
      <xdr:col>112</xdr:col>
      <xdr:colOff>38100</xdr:colOff>
      <xdr:row>108</xdr:row>
      <xdr:rowOff>6350</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1272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124461</xdr:rowOff>
    </xdr:from>
    <xdr:to>
      <xdr:col>116</xdr:col>
      <xdr:colOff>63500</xdr:colOff>
      <xdr:row>107</xdr:row>
      <xdr:rowOff>127000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21323300" y="1846961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78739</xdr:rowOff>
    </xdr:from>
    <xdr:to>
      <xdr:col>107</xdr:col>
      <xdr:colOff>101600</xdr:colOff>
      <xdr:row>108</xdr:row>
      <xdr:rowOff>8889</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20383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127000</xdr:rowOff>
    </xdr:from>
    <xdr:to>
      <xdr:col>111</xdr:col>
      <xdr:colOff>177800</xdr:colOff>
      <xdr:row>107</xdr:row>
      <xdr:rowOff>129539</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20434300" y="184721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80011</xdr:rowOff>
    </xdr:from>
    <xdr:to>
      <xdr:col>102</xdr:col>
      <xdr:colOff>165100</xdr:colOff>
      <xdr:row>108</xdr:row>
      <xdr:rowOff>10161</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9494500" y="184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129539</xdr:rowOff>
    </xdr:from>
    <xdr:to>
      <xdr:col>107</xdr:col>
      <xdr:colOff>50800</xdr:colOff>
      <xdr:row>107</xdr:row>
      <xdr:rowOff>130811</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9545300" y="184746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83820</xdr:rowOff>
    </xdr:from>
    <xdr:to>
      <xdr:col>98</xdr:col>
      <xdr:colOff>38100</xdr:colOff>
      <xdr:row>108</xdr:row>
      <xdr:rowOff>13970</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8605500" y="184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130811</xdr:rowOff>
    </xdr:from>
    <xdr:to>
      <xdr:col>102</xdr:col>
      <xdr:colOff>114300</xdr:colOff>
      <xdr:row>107</xdr:row>
      <xdr:rowOff>134620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flipV="1">
          <a:off x="18656300" y="18475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848" name="n_1aveValue【公民館】&#10;一人当たり面積">
          <a:extLst>
            <a:ext uri="{FF2B5EF4-FFF2-40B4-BE49-F238E27FC236}">
              <a16:creationId xmlns:a16="http://schemas.microsoft.com/office/drawing/2014/main" id="{00000000-0008-0000-0100-000050030000}"/>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849" name="n_2aveValue【公民館】&#10;一人当たり面積">
          <a:extLst>
            <a:ext uri="{FF2B5EF4-FFF2-40B4-BE49-F238E27FC236}">
              <a16:creationId xmlns:a16="http://schemas.microsoft.com/office/drawing/2014/main" id="{00000000-0008-0000-0100-000051030000}"/>
            </a:ext>
          </a:extLst>
        </xdr:cNvPr>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850" name="n_3aveValue【公民館】&#10;一人当たり面積">
          <a:extLst>
            <a:ext uri="{FF2B5EF4-FFF2-40B4-BE49-F238E27FC236}">
              <a16:creationId xmlns:a16="http://schemas.microsoft.com/office/drawing/2014/main" id="{00000000-0008-0000-0100-000052030000}"/>
            </a:ext>
          </a:extLst>
        </xdr:cNvPr>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851" name="n_4aveValue【公民館】&#10;一人当たり面積">
          <a:extLst>
            <a:ext uri="{FF2B5EF4-FFF2-40B4-BE49-F238E27FC236}">
              <a16:creationId xmlns:a16="http://schemas.microsoft.com/office/drawing/2014/main" id="{00000000-0008-0000-0100-000053030000}"/>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168927</xdr:rowOff>
    </xdr:from>
    <xdr:ext cx="469744" cy="259045"/>
    <xdr:sp macro="" textlink="">
      <xdr:nvSpPr>
        <xdr:cNvPr id="852" name="n_1mainValue【公民館】&#10;一人当たり面積">
          <a:extLst>
            <a:ext uri="{FF2B5EF4-FFF2-40B4-BE49-F238E27FC236}">
              <a16:creationId xmlns:a16="http://schemas.microsoft.com/office/drawing/2014/main" id="{00000000-0008-0000-0100-000054030000}"/>
            </a:ext>
          </a:extLst>
        </xdr:cNvPr>
        <xdr:cNvSpPr txBox="1"/>
      </xdr:nvSpPr>
      <xdr:spPr>
        <a:xfrm>
          <a:off x="21075727"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xdr:rowOff>
    </xdr:from>
    <xdr:ext cx="469744" cy="259045"/>
    <xdr:sp macro="" textlink="">
      <xdr:nvSpPr>
        <xdr:cNvPr id="853" name="n_2mainValue【公民館】&#10;一人当たり面積">
          <a:extLst>
            <a:ext uri="{FF2B5EF4-FFF2-40B4-BE49-F238E27FC236}">
              <a16:creationId xmlns:a16="http://schemas.microsoft.com/office/drawing/2014/main" id="{00000000-0008-0000-0100-000055030000}"/>
            </a:ext>
          </a:extLst>
        </xdr:cNvPr>
        <xdr:cNvSpPr txBox="1"/>
      </xdr:nvSpPr>
      <xdr:spPr>
        <a:xfrm>
          <a:off x="20199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1288</xdr:rowOff>
    </xdr:from>
    <xdr:ext cx="469744" cy="259045"/>
    <xdr:sp macro="" textlink="">
      <xdr:nvSpPr>
        <xdr:cNvPr id="854" name="n_3mainValue【公民館】&#10;一人当たり面積">
          <a:extLst>
            <a:ext uri="{FF2B5EF4-FFF2-40B4-BE49-F238E27FC236}">
              <a16:creationId xmlns:a16="http://schemas.microsoft.com/office/drawing/2014/main" id="{00000000-0008-0000-0100-000056030000}"/>
            </a:ext>
          </a:extLst>
        </xdr:cNvPr>
        <xdr:cNvSpPr txBox="1"/>
      </xdr:nvSpPr>
      <xdr:spPr>
        <a:xfrm>
          <a:off x="19310427" y="1851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5097</xdr:rowOff>
    </xdr:from>
    <xdr:ext cx="469744" cy="259045"/>
    <xdr:sp macro="" textlink="">
      <xdr:nvSpPr>
        <xdr:cNvPr id="855" name="n_4mainValue【公民館】&#10;一人当たり面積">
          <a:extLst>
            <a:ext uri="{FF2B5EF4-FFF2-40B4-BE49-F238E27FC236}">
              <a16:creationId xmlns:a16="http://schemas.microsoft.com/office/drawing/2014/main" id="{00000000-0008-0000-0100-000057030000}"/>
            </a:ext>
          </a:extLst>
        </xdr:cNvPr>
        <xdr:cNvSpPr txBox="1"/>
      </xdr:nvSpPr>
      <xdr:spPr>
        <a:xfrm>
          <a:off x="18421427" y="1852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類似団体に比べ数値が高い中で特徴的なものとしては、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人当たり延長、</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人当たり有形固定資産額、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人当たり有形固定資産額、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人当たり面積、以上の項目が見て取れる。道路については、集落が点在していることや主な移動手段が車輌であること、さらに合併時の新町建設計画において新町の中心部と各地域の中心部が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分以内で到達できるように道路整備をする「島内基幹道路整備による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分構想」を掲げ整備事業を行っていることなどから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人当たりの延長が類似団体と比べ数値が高くなっていると思われる。橋りょう・トンネルについては、山間部が町の約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いることから、類似団体に比べ、その数が多いためと考えられる。港湾・漁港については、離島であることから、類似団体に比べ、その数が多いためと考えられる。学校施設については、合併前に旧町村で整備したものがほとんどであり、統廃合が進んでいるものの、集落が点在していること、遠方においては通学手段が車に限られることなどから、これ以上の統廃合が難しく、人口に対してその数が多いためと考えられる。有形固定資産減価償却率に関して、類似団体に比べ数値が高い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である。特に認定こども園・幼稚園・保育所高い比率となっているが、保育所も築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年近く経過しているものが多く、また集落が点在していることにより施設の集約化が困難であることが要因となっている。今後も、施設の長寿命化を進めていくことで施設の老朽化を防いでいく。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13,551
13,469
242.82
18,887,286
18,559,577
178,380
8,603,419
29,224,926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5460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77833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41168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160927</xdr:rowOff>
    </xdr:from>
    <xdr:to>
      <xdr:col>15</xdr:col>
      <xdr:colOff>101600</xdr:colOff>
      <xdr:row>37</xdr:row>
      <xdr:rowOff>91077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40277</xdr:rowOff>
    </xdr:from>
    <xdr:to>
      <xdr:col>19</xdr:col>
      <xdr:colOff>177800</xdr:colOff>
      <xdr:row>37</xdr:row>
      <xdr:rowOff>68036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3839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40277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3512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95613</xdr:rowOff>
    </xdr:from>
    <xdr:to>
      <xdr:col>6</xdr:col>
      <xdr:colOff>38100</xdr:colOff>
      <xdr:row>37</xdr:row>
      <xdr:rowOff>25763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146413</xdr:rowOff>
    </xdr:from>
    <xdr:to>
      <xdr:col>10</xdr:col>
      <xdr:colOff>114300</xdr:colOff>
      <xdr:row>37</xdr:row>
      <xdr:rowOff>7620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31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127199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100166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109963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107604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91457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7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113047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93980</xdr:rowOff>
    </xdr:from>
    <xdr:to>
      <xdr:col>50</xdr:col>
      <xdr:colOff>165100</xdr:colOff>
      <xdr:row>40</xdr:row>
      <xdr:rowOff>24130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140970</xdr:rowOff>
    </xdr:from>
    <xdr:to>
      <xdr:col>55</xdr:col>
      <xdr:colOff>0</xdr:colOff>
      <xdr:row>39</xdr:row>
      <xdr:rowOff>144780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827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144780</xdr:rowOff>
    </xdr:from>
    <xdr:to>
      <xdr:col>50</xdr:col>
      <xdr:colOff>114300</xdr:colOff>
      <xdr:row>39</xdr:row>
      <xdr:rowOff>148590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6831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156210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7861300" y="683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109220</xdr:rowOff>
    </xdr:from>
    <xdr:to>
      <xdr:col>36</xdr:col>
      <xdr:colOff>165100</xdr:colOff>
      <xdr:row>40</xdr:row>
      <xdr:rowOff>39370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160020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684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45737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76217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60977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60977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40657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44467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55897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20700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47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39024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326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66947</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47804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19594</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4470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160020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401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14515</xdr:rowOff>
    </xdr:from>
    <xdr:to>
      <xdr:col>6</xdr:col>
      <xdr:colOff>38100</xdr:colOff>
      <xdr:row>60</xdr:row>
      <xdr:rowOff>116115</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65315</xdr:rowOff>
    </xdr:from>
    <xdr:to>
      <xdr:col>10</xdr:col>
      <xdr:colOff>114300</xdr:colOff>
      <xdr:row>60</xdr:row>
      <xdr:rowOff>114300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352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149696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126836</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61521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132642</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135907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42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113030</xdr:rowOff>
    </xdr:from>
    <xdr:to>
      <xdr:col>55</xdr:col>
      <xdr:colOff>50800</xdr:colOff>
      <xdr:row>58</xdr:row>
      <xdr:rowOff>43180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135907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123190</xdr:rowOff>
    </xdr:from>
    <xdr:to>
      <xdr:col>50</xdr:col>
      <xdr:colOff>165100</xdr:colOff>
      <xdr:row>58</xdr:row>
      <xdr:rowOff>53340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163830</xdr:rowOff>
    </xdr:from>
    <xdr:to>
      <xdr:col>55</xdr:col>
      <xdr:colOff>0</xdr:colOff>
      <xdr:row>58</xdr:row>
      <xdr:rowOff>2540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993648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134620</xdr:rowOff>
    </xdr:from>
    <xdr:to>
      <xdr:col>46</xdr:col>
      <xdr:colOff>38100</xdr:colOff>
      <xdr:row>58</xdr:row>
      <xdr:rowOff>64770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2540</xdr:rowOff>
    </xdr:from>
    <xdr:to>
      <xdr:col>50</xdr:col>
      <xdr:colOff>114300</xdr:colOff>
      <xdr:row>58</xdr:row>
      <xdr:rowOff>13970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99466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148590</xdr:rowOff>
    </xdr:from>
    <xdr:to>
      <xdr:col>41</xdr:col>
      <xdr:colOff>101600</xdr:colOff>
      <xdr:row>58</xdr:row>
      <xdr:rowOff>78740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13970</xdr:rowOff>
    </xdr:from>
    <xdr:to>
      <xdr:col>45</xdr:col>
      <xdr:colOff>177800</xdr:colOff>
      <xdr:row>58</xdr:row>
      <xdr:rowOff>27940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995807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168910</xdr:rowOff>
    </xdr:from>
    <xdr:to>
      <xdr:col>36</xdr:col>
      <xdr:colOff>165100</xdr:colOff>
      <xdr:row>58</xdr:row>
      <xdr:rowOff>99060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27940</xdr:rowOff>
    </xdr:from>
    <xdr:to>
      <xdr:col>41</xdr:col>
      <xdr:colOff>50800</xdr:colOff>
      <xdr:row>58</xdr:row>
      <xdr:rowOff>48260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997204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114317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127017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135907</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153687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69867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967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81297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968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95267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969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115587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97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13733</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390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161037</xdr:rowOff>
    </xdr:from>
    <xdr:to>
      <xdr:col>24</xdr:col>
      <xdr:colOff>114300</xdr:colOff>
      <xdr:row>81</xdr:row>
      <xdr:rowOff>91187</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12464</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3728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115315</xdr:rowOff>
    </xdr:from>
    <xdr:to>
      <xdr:col>20</xdr:col>
      <xdr:colOff>38100</xdr:colOff>
      <xdr:row>81</xdr:row>
      <xdr:rowOff>45465</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166115</xdr:rowOff>
    </xdr:from>
    <xdr:to>
      <xdr:col>24</xdr:col>
      <xdr:colOff>63500</xdr:colOff>
      <xdr:row>81</xdr:row>
      <xdr:rowOff>40387</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3882115"/>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81026</xdr:rowOff>
    </xdr:from>
    <xdr:to>
      <xdr:col>15</xdr:col>
      <xdr:colOff>101600</xdr:colOff>
      <xdr:row>81</xdr:row>
      <xdr:rowOff>11176</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131826</xdr:rowOff>
    </xdr:from>
    <xdr:to>
      <xdr:col>19</xdr:col>
      <xdr:colOff>177800</xdr:colOff>
      <xdr:row>80</xdr:row>
      <xdr:rowOff>166115</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384782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30735</xdr:rowOff>
    </xdr:from>
    <xdr:to>
      <xdr:col>10</xdr:col>
      <xdr:colOff>165100</xdr:colOff>
      <xdr:row>80</xdr:row>
      <xdr:rowOff>132335</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37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81535</xdr:rowOff>
    </xdr:from>
    <xdr:to>
      <xdr:col>15</xdr:col>
      <xdr:colOff>50800</xdr:colOff>
      <xdr:row>80</xdr:row>
      <xdr:rowOff>131826</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379753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149606</xdr:rowOff>
    </xdr:from>
    <xdr:to>
      <xdr:col>6</xdr:col>
      <xdr:colOff>38100</xdr:colOff>
      <xdr:row>80</xdr:row>
      <xdr:rowOff>79756</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28956</xdr:rowOff>
    </xdr:from>
    <xdr:to>
      <xdr:col>10</xdr:col>
      <xdr:colOff>114300</xdr:colOff>
      <xdr:row>80</xdr:row>
      <xdr:rowOff>81535</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3744956"/>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164609</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11447</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139464</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61992</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27703</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57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148862</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96283</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2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200-000059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200-00005B010000}"/>
            </a:ext>
          </a:extLst>
        </xdr:cNvPr>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121938</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200-00005D010000}"/>
            </a:ext>
          </a:extLst>
        </xdr:cNvPr>
        <xdr:cNvSpPr txBox="1"/>
      </xdr:nvSpPr>
      <xdr:spPr>
        <a:xfrm>
          <a:off x="10515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58420</xdr:rowOff>
    </xdr:from>
    <xdr:to>
      <xdr:col>55</xdr:col>
      <xdr:colOff>50800</xdr:colOff>
      <xdr:row>80</xdr:row>
      <xdr:rowOff>160020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10426700" y="137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81297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200-000069010000}"/>
            </a:ext>
          </a:extLst>
        </xdr:cNvPr>
        <xdr:cNvSpPr txBox="1"/>
      </xdr:nvSpPr>
      <xdr:spPr>
        <a:xfrm>
          <a:off x="10515600" y="1362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71120</xdr:rowOff>
    </xdr:from>
    <xdr:to>
      <xdr:col>50</xdr:col>
      <xdr:colOff>165100</xdr:colOff>
      <xdr:row>81</xdr:row>
      <xdr:rowOff>1270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9588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109220</xdr:rowOff>
    </xdr:from>
    <xdr:to>
      <xdr:col>55</xdr:col>
      <xdr:colOff>0</xdr:colOff>
      <xdr:row>80</xdr:row>
      <xdr:rowOff>121920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9639300" y="138252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82550</xdr:rowOff>
    </xdr:from>
    <xdr:to>
      <xdr:col>46</xdr:col>
      <xdr:colOff>38100</xdr:colOff>
      <xdr:row>81</xdr:row>
      <xdr:rowOff>12700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8699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121920</xdr:rowOff>
    </xdr:from>
    <xdr:to>
      <xdr:col>50</xdr:col>
      <xdr:colOff>114300</xdr:colOff>
      <xdr:row>80</xdr:row>
      <xdr:rowOff>133350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8750300" y="13837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119380</xdr:rowOff>
    </xdr:from>
    <xdr:to>
      <xdr:col>41</xdr:col>
      <xdr:colOff>101600</xdr:colOff>
      <xdr:row>81</xdr:row>
      <xdr:rowOff>49530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7810500" y="138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133350</xdr:rowOff>
    </xdr:from>
    <xdr:to>
      <xdr:col>45</xdr:col>
      <xdr:colOff>177800</xdr:colOff>
      <xdr:row>80</xdr:row>
      <xdr:rowOff>170180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7861300" y="1384935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138430</xdr:rowOff>
    </xdr:from>
    <xdr:to>
      <xdr:col>36</xdr:col>
      <xdr:colOff>165100</xdr:colOff>
      <xdr:row>81</xdr:row>
      <xdr:rowOff>68580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6921500" y="138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170180</xdr:rowOff>
    </xdr:from>
    <xdr:to>
      <xdr:col>41</xdr:col>
      <xdr:colOff>50800</xdr:colOff>
      <xdr:row>81</xdr:row>
      <xdr:rowOff>17780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6972300" y="13886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81297</xdr:rowOff>
    </xdr:from>
    <xdr:ext cx="469744" cy="259045"/>
    <xdr:sp macro="" textlink="">
      <xdr:nvSpPr>
        <xdr:cNvPr id="370" name="n_1aveValue【福祉施設】&#10;一人当たり面積">
          <a:extLst>
            <a:ext uri="{FF2B5EF4-FFF2-40B4-BE49-F238E27FC236}">
              <a16:creationId xmlns:a16="http://schemas.microsoft.com/office/drawing/2014/main" id="{00000000-0008-0000-0200-000072010000}"/>
            </a:ext>
          </a:extLst>
        </xdr:cNvPr>
        <xdr:cNvSpPr txBox="1"/>
      </xdr:nvSpPr>
      <xdr:spPr>
        <a:xfrm>
          <a:off x="9391727"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62247</xdr:rowOff>
    </xdr:from>
    <xdr:ext cx="469744" cy="259045"/>
    <xdr:sp macro="" textlink="">
      <xdr:nvSpPr>
        <xdr:cNvPr id="371" name="n_2aveValue【福祉施設】&#10;一人当たり面積">
          <a:extLst>
            <a:ext uri="{FF2B5EF4-FFF2-40B4-BE49-F238E27FC236}">
              <a16:creationId xmlns:a16="http://schemas.microsoft.com/office/drawing/2014/main" id="{00000000-0008-0000-0200-000073010000}"/>
            </a:ext>
          </a:extLst>
        </xdr:cNvPr>
        <xdr:cNvSpPr txBox="1"/>
      </xdr:nvSpPr>
      <xdr:spPr>
        <a:xfrm>
          <a:off x="8515427"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83838</xdr:rowOff>
    </xdr:from>
    <xdr:ext cx="469744" cy="259045"/>
    <xdr:sp macro="" textlink="">
      <xdr:nvSpPr>
        <xdr:cNvPr id="372" name="n_3aveValue【福祉施設】&#10;一人当たり面積">
          <a:extLst>
            <a:ext uri="{FF2B5EF4-FFF2-40B4-BE49-F238E27FC236}">
              <a16:creationId xmlns:a16="http://schemas.microsoft.com/office/drawing/2014/main" id="{00000000-0008-0000-0200-000074010000}"/>
            </a:ext>
          </a:extLst>
        </xdr:cNvPr>
        <xdr:cNvSpPr txBox="1"/>
      </xdr:nvSpPr>
      <xdr:spPr>
        <a:xfrm>
          <a:off x="7626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97807</xdr:rowOff>
    </xdr:from>
    <xdr:ext cx="469744" cy="259045"/>
    <xdr:sp macro="" textlink="">
      <xdr:nvSpPr>
        <xdr:cNvPr id="373" name="n_4aveValue【福祉施設】&#10;一人当たり面積">
          <a:extLst>
            <a:ext uri="{FF2B5EF4-FFF2-40B4-BE49-F238E27FC236}">
              <a16:creationId xmlns:a16="http://schemas.microsoft.com/office/drawing/2014/main" id="{00000000-0008-0000-0200-000075010000}"/>
            </a:ext>
          </a:extLst>
        </xdr:cNvPr>
        <xdr:cNvSpPr txBox="1"/>
      </xdr:nvSpPr>
      <xdr:spPr>
        <a:xfrm>
          <a:off x="6737427"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17797</xdr:rowOff>
    </xdr:from>
    <xdr:ext cx="469744" cy="259045"/>
    <xdr:sp macro="" textlink="">
      <xdr:nvSpPr>
        <xdr:cNvPr id="374" name="n_1mainValue【福祉施設】&#10;一人当たり面積">
          <a:extLst>
            <a:ext uri="{FF2B5EF4-FFF2-40B4-BE49-F238E27FC236}">
              <a16:creationId xmlns:a16="http://schemas.microsoft.com/office/drawing/2014/main" id="{00000000-0008-0000-0200-000076010000}"/>
            </a:ext>
          </a:extLst>
        </xdr:cNvPr>
        <xdr:cNvSpPr txBox="1"/>
      </xdr:nvSpPr>
      <xdr:spPr>
        <a:xfrm>
          <a:off x="939172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29227</xdr:rowOff>
    </xdr:from>
    <xdr:ext cx="469744" cy="259045"/>
    <xdr:sp macro="" textlink="">
      <xdr:nvSpPr>
        <xdr:cNvPr id="375" name="n_2mainValue【福祉施設】&#10;一人当たり面積">
          <a:extLst>
            <a:ext uri="{FF2B5EF4-FFF2-40B4-BE49-F238E27FC236}">
              <a16:creationId xmlns:a16="http://schemas.microsoft.com/office/drawing/2014/main" id="{00000000-0008-0000-0200-000077010000}"/>
            </a:ext>
          </a:extLst>
        </xdr:cNvPr>
        <xdr:cNvSpPr txBox="1"/>
      </xdr:nvSpPr>
      <xdr:spPr>
        <a:xfrm>
          <a:off x="85154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66057</xdr:rowOff>
    </xdr:from>
    <xdr:ext cx="469744" cy="259045"/>
    <xdr:sp macro="" textlink="">
      <xdr:nvSpPr>
        <xdr:cNvPr id="376" name="n_3mainValue【福祉施設】&#10;一人当たり面積">
          <a:extLst>
            <a:ext uri="{FF2B5EF4-FFF2-40B4-BE49-F238E27FC236}">
              <a16:creationId xmlns:a16="http://schemas.microsoft.com/office/drawing/2014/main" id="{00000000-0008-0000-0200-000078010000}"/>
            </a:ext>
          </a:extLst>
        </xdr:cNvPr>
        <xdr:cNvSpPr txBox="1"/>
      </xdr:nvSpPr>
      <xdr:spPr>
        <a:xfrm>
          <a:off x="7626427" y="1361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85107</xdr:rowOff>
    </xdr:from>
    <xdr:ext cx="469744" cy="259045"/>
    <xdr:sp macro="" textlink="">
      <xdr:nvSpPr>
        <xdr:cNvPr id="377" name="n_4mainValue【福祉施設】&#10;一人当たり面積">
          <a:extLst>
            <a:ext uri="{FF2B5EF4-FFF2-40B4-BE49-F238E27FC236}">
              <a16:creationId xmlns:a16="http://schemas.microsoft.com/office/drawing/2014/main" id="{00000000-0008-0000-0200-000079010000}"/>
            </a:ext>
          </a:extLst>
        </xdr:cNvPr>
        <xdr:cNvSpPr txBox="1"/>
      </xdr:nvSpPr>
      <xdr:spPr>
        <a:xfrm>
          <a:off x="6737427" y="1362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2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200-00009301000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200-000095010000}"/>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103522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200-000097010000}"/>
            </a:ext>
          </a:extLst>
        </xdr:cNvPr>
        <xdr:cNvSpPr txBox="1"/>
      </xdr:nvSpPr>
      <xdr:spPr>
        <a:xfrm>
          <a:off x="4673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92075</xdr:rowOff>
    </xdr:from>
    <xdr:to>
      <xdr:col>24</xdr:col>
      <xdr:colOff>114300</xdr:colOff>
      <xdr:row>107</xdr:row>
      <xdr:rowOff>22225</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45847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70502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200-0000A3010000}"/>
            </a:ext>
          </a:extLst>
        </xdr:cNvPr>
        <xdr:cNvSpPr txBox="1"/>
      </xdr:nvSpPr>
      <xdr:spPr>
        <a:xfrm>
          <a:off x="4673600" y="182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44450</xdr:rowOff>
    </xdr:from>
    <xdr:to>
      <xdr:col>20</xdr:col>
      <xdr:colOff>38100</xdr:colOff>
      <xdr:row>106</xdr:row>
      <xdr:rowOff>146050</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3746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95250</xdr:rowOff>
    </xdr:from>
    <xdr:to>
      <xdr:col>24</xdr:col>
      <xdr:colOff>63500</xdr:colOff>
      <xdr:row>106</xdr:row>
      <xdr:rowOff>142875</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3797300" y="182689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44450</xdr:rowOff>
    </xdr:from>
    <xdr:to>
      <xdr:col>15</xdr:col>
      <xdr:colOff>101600</xdr:colOff>
      <xdr:row>106</xdr:row>
      <xdr:rowOff>146050</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2857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95250</xdr:rowOff>
    </xdr:from>
    <xdr:to>
      <xdr:col>19</xdr:col>
      <xdr:colOff>177800</xdr:colOff>
      <xdr:row>106</xdr:row>
      <xdr:rowOff>95250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2908300" y="1826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170180</xdr:rowOff>
    </xdr:from>
    <xdr:to>
      <xdr:col>10</xdr:col>
      <xdr:colOff>165100</xdr:colOff>
      <xdr:row>106</xdr:row>
      <xdr:rowOff>100330</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968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49530</xdr:rowOff>
    </xdr:from>
    <xdr:to>
      <xdr:col>15</xdr:col>
      <xdr:colOff>50800</xdr:colOff>
      <xdr:row>106</xdr:row>
      <xdr:rowOff>95250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2019300" y="18223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122555</xdr:rowOff>
    </xdr:from>
    <xdr:to>
      <xdr:col>6</xdr:col>
      <xdr:colOff>38100</xdr:colOff>
      <xdr:row>106</xdr:row>
      <xdr:rowOff>52705</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079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1905</xdr:rowOff>
    </xdr:from>
    <xdr:to>
      <xdr:col>10</xdr:col>
      <xdr:colOff>114300</xdr:colOff>
      <xdr:row>106</xdr:row>
      <xdr:rowOff>49530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130300" y="181756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162577</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200-0000AC010000}"/>
            </a:ext>
          </a:extLst>
        </xdr:cNvPr>
        <xdr:cNvSpPr txBox="1"/>
      </xdr:nvSpPr>
      <xdr:spPr>
        <a:xfrm>
          <a:off x="3582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135907</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200-0000AD010000}"/>
            </a:ext>
          </a:extLst>
        </xdr:cNvPr>
        <xdr:cNvSpPr txBox="1"/>
      </xdr:nvSpPr>
      <xdr:spPr>
        <a:xfrm>
          <a:off x="2705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200-0000AE010000}"/>
            </a:ext>
          </a:extLst>
        </xdr:cNvPr>
        <xdr:cNvSpPr txBox="1"/>
      </xdr:nvSpPr>
      <xdr:spPr>
        <a:xfrm>
          <a:off x="1816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200-0000AF010000}"/>
            </a:ext>
          </a:extLst>
        </xdr:cNvPr>
        <xdr:cNvSpPr txBox="1"/>
      </xdr:nvSpPr>
      <xdr:spPr>
        <a:xfrm>
          <a:off x="927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137177</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200-0000B0010000}"/>
            </a:ext>
          </a:extLst>
        </xdr:cNvPr>
        <xdr:cNvSpPr txBox="1"/>
      </xdr:nvSpPr>
      <xdr:spPr>
        <a:xfrm>
          <a:off x="35820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137177</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200-0000B1010000}"/>
            </a:ext>
          </a:extLst>
        </xdr:cNvPr>
        <xdr:cNvSpPr txBox="1"/>
      </xdr:nvSpPr>
      <xdr:spPr>
        <a:xfrm>
          <a:off x="2705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91457</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200-0000B2010000}"/>
            </a:ext>
          </a:extLst>
        </xdr:cNvPr>
        <xdr:cNvSpPr txBox="1"/>
      </xdr:nvSpPr>
      <xdr:spPr>
        <a:xfrm>
          <a:off x="1816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43832</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200-0000B3010000}"/>
            </a:ext>
          </a:extLst>
        </xdr:cNvPr>
        <xdr:cNvSpPr txBox="1"/>
      </xdr:nvSpPr>
      <xdr:spPr>
        <a:xfrm>
          <a:off x="927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200-0000CE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200-0000D0010000}"/>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110326</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200-0000D2010000}"/>
            </a:ext>
          </a:extLst>
        </xdr:cNvPr>
        <xdr:cNvSpPr txBox="1"/>
      </xdr:nvSpPr>
      <xdr:spPr>
        <a:xfrm>
          <a:off x="10515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xdr:rowOff>
    </xdr:from>
    <xdr:to>
      <xdr:col>55</xdr:col>
      <xdr:colOff>50800</xdr:colOff>
      <xdr:row>107</xdr:row>
      <xdr:rowOff>102507</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10426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150784</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200-0000DE010000}"/>
            </a:ext>
          </a:extLst>
        </xdr:cNvPr>
        <xdr:cNvSpPr txBox="1"/>
      </xdr:nvSpPr>
      <xdr:spPr>
        <a:xfrm>
          <a:off x="10515600"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5806</xdr:rowOff>
    </xdr:from>
    <xdr:to>
      <xdr:col>50</xdr:col>
      <xdr:colOff>165100</xdr:colOff>
      <xdr:row>107</xdr:row>
      <xdr:rowOff>107406</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9588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51707</xdr:rowOff>
    </xdr:from>
    <xdr:to>
      <xdr:col>55</xdr:col>
      <xdr:colOff>0</xdr:colOff>
      <xdr:row>107</xdr:row>
      <xdr:rowOff>56606</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9639300" y="1839685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9071</xdr:rowOff>
    </xdr:from>
    <xdr:to>
      <xdr:col>46</xdr:col>
      <xdr:colOff>38100</xdr:colOff>
      <xdr:row>107</xdr:row>
      <xdr:rowOff>110671</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8699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56606</xdr:rowOff>
    </xdr:from>
    <xdr:to>
      <xdr:col>50</xdr:col>
      <xdr:colOff>114300</xdr:colOff>
      <xdr:row>107</xdr:row>
      <xdr:rowOff>59871</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8750300" y="1840175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12337</xdr:rowOff>
    </xdr:from>
    <xdr:to>
      <xdr:col>41</xdr:col>
      <xdr:colOff>101600</xdr:colOff>
      <xdr:row>107</xdr:row>
      <xdr:rowOff>113937</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7810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59871</xdr:rowOff>
    </xdr:from>
    <xdr:to>
      <xdr:col>45</xdr:col>
      <xdr:colOff>177800</xdr:colOff>
      <xdr:row>107</xdr:row>
      <xdr:rowOff>63137</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7861300" y="1840502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18869</xdr:rowOff>
    </xdr:from>
    <xdr:to>
      <xdr:col>36</xdr:col>
      <xdr:colOff>165100</xdr:colOff>
      <xdr:row>107</xdr:row>
      <xdr:rowOff>120469</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921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63137</xdr:rowOff>
    </xdr:from>
    <xdr:to>
      <xdr:col>41</xdr:col>
      <xdr:colOff>50800</xdr:colOff>
      <xdr:row>107</xdr:row>
      <xdr:rowOff>69669</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6972300" y="1840828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32493</xdr:rowOff>
    </xdr:from>
    <xdr:ext cx="469744" cy="259045"/>
    <xdr:sp macro="" textlink="">
      <xdr:nvSpPr>
        <xdr:cNvPr id="487" name="n_1aveValue【市民会館】&#10;一人当たり面積">
          <a:extLst>
            <a:ext uri="{FF2B5EF4-FFF2-40B4-BE49-F238E27FC236}">
              <a16:creationId xmlns:a16="http://schemas.microsoft.com/office/drawing/2014/main" id="{00000000-0008-0000-0200-0000E7010000}"/>
            </a:ext>
          </a:extLst>
        </xdr:cNvPr>
        <xdr:cNvSpPr txBox="1"/>
      </xdr:nvSpPr>
      <xdr:spPr>
        <a:xfrm>
          <a:off x="9391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35758</xdr:rowOff>
    </xdr:from>
    <xdr:ext cx="469744" cy="259045"/>
    <xdr:sp macro="" textlink="">
      <xdr:nvSpPr>
        <xdr:cNvPr id="488" name="n_2aveValue【市民会館】&#10;一人当たり面積">
          <a:extLst>
            <a:ext uri="{FF2B5EF4-FFF2-40B4-BE49-F238E27FC236}">
              <a16:creationId xmlns:a16="http://schemas.microsoft.com/office/drawing/2014/main" id="{00000000-0008-0000-0200-0000E8010000}"/>
            </a:ext>
          </a:extLst>
        </xdr:cNvPr>
        <xdr:cNvSpPr txBox="1"/>
      </xdr:nvSpPr>
      <xdr:spPr>
        <a:xfrm>
          <a:off x="8515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24328</xdr:rowOff>
    </xdr:from>
    <xdr:ext cx="469744" cy="259045"/>
    <xdr:sp macro="" textlink="">
      <xdr:nvSpPr>
        <xdr:cNvPr id="489" name="n_3aveValue【市民会館】&#10;一人当たり面積">
          <a:extLst>
            <a:ext uri="{FF2B5EF4-FFF2-40B4-BE49-F238E27FC236}">
              <a16:creationId xmlns:a16="http://schemas.microsoft.com/office/drawing/2014/main" id="{00000000-0008-0000-0200-0000E9010000}"/>
            </a:ext>
          </a:extLst>
        </xdr:cNvPr>
        <xdr:cNvSpPr txBox="1"/>
      </xdr:nvSpPr>
      <xdr:spPr>
        <a:xfrm>
          <a:off x="7626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47189</xdr:rowOff>
    </xdr:from>
    <xdr:ext cx="469744" cy="259045"/>
    <xdr:sp macro="" textlink="">
      <xdr:nvSpPr>
        <xdr:cNvPr id="490" name="n_4aveValue【市民会館】&#10;一人当たり面積">
          <a:extLst>
            <a:ext uri="{FF2B5EF4-FFF2-40B4-BE49-F238E27FC236}">
              <a16:creationId xmlns:a16="http://schemas.microsoft.com/office/drawing/2014/main" id="{00000000-0008-0000-0200-0000EA010000}"/>
            </a:ext>
          </a:extLst>
        </xdr:cNvPr>
        <xdr:cNvSpPr txBox="1"/>
      </xdr:nvSpPr>
      <xdr:spPr>
        <a:xfrm>
          <a:off x="6737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98533</xdr:rowOff>
    </xdr:from>
    <xdr:ext cx="469744" cy="259045"/>
    <xdr:sp macro="" textlink="">
      <xdr:nvSpPr>
        <xdr:cNvPr id="491" name="n_1mainValue【市民会館】&#10;一人当たり面積">
          <a:extLst>
            <a:ext uri="{FF2B5EF4-FFF2-40B4-BE49-F238E27FC236}">
              <a16:creationId xmlns:a16="http://schemas.microsoft.com/office/drawing/2014/main" id="{00000000-0008-0000-0200-0000EB010000}"/>
            </a:ext>
          </a:extLst>
        </xdr:cNvPr>
        <xdr:cNvSpPr txBox="1"/>
      </xdr:nvSpPr>
      <xdr:spPr>
        <a:xfrm>
          <a:off x="9391727"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101798</xdr:rowOff>
    </xdr:from>
    <xdr:ext cx="469744" cy="259045"/>
    <xdr:sp macro="" textlink="">
      <xdr:nvSpPr>
        <xdr:cNvPr id="492" name="n_2mainValue【市民会館】&#10;一人当たり面積">
          <a:extLst>
            <a:ext uri="{FF2B5EF4-FFF2-40B4-BE49-F238E27FC236}">
              <a16:creationId xmlns:a16="http://schemas.microsoft.com/office/drawing/2014/main" id="{00000000-0008-0000-0200-0000EC010000}"/>
            </a:ext>
          </a:extLst>
        </xdr:cNvPr>
        <xdr:cNvSpPr txBox="1"/>
      </xdr:nvSpPr>
      <xdr:spPr>
        <a:xfrm>
          <a:off x="8515427" y="184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105064</xdr:rowOff>
    </xdr:from>
    <xdr:ext cx="469744" cy="259045"/>
    <xdr:sp macro="" textlink="">
      <xdr:nvSpPr>
        <xdr:cNvPr id="493" name="n_3mainValue【市民会館】&#10;一人当たり面積">
          <a:extLst>
            <a:ext uri="{FF2B5EF4-FFF2-40B4-BE49-F238E27FC236}">
              <a16:creationId xmlns:a16="http://schemas.microsoft.com/office/drawing/2014/main" id="{00000000-0008-0000-0200-0000ED010000}"/>
            </a:ext>
          </a:extLst>
        </xdr:cNvPr>
        <xdr:cNvSpPr txBox="1"/>
      </xdr:nvSpPr>
      <xdr:spPr>
        <a:xfrm>
          <a:off x="76264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111596</xdr:rowOff>
    </xdr:from>
    <xdr:ext cx="469744" cy="259045"/>
    <xdr:sp macro="" textlink="">
      <xdr:nvSpPr>
        <xdr:cNvPr id="494" name="n_4mainValue【市民会館】&#10;一人当たり面積">
          <a:extLst>
            <a:ext uri="{FF2B5EF4-FFF2-40B4-BE49-F238E27FC236}">
              <a16:creationId xmlns:a16="http://schemas.microsoft.com/office/drawing/2014/main" id="{00000000-0008-0000-0200-0000EE010000}"/>
            </a:ext>
          </a:extLst>
        </xdr:cNvPr>
        <xdr:cNvSpPr txBox="1"/>
      </xdr:nvSpPr>
      <xdr:spPr>
        <a:xfrm>
          <a:off x="6737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2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00000000-0008-0000-02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00000000-0008-0000-0200-00000B02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92001</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200-00000D020000}"/>
            </a:ext>
          </a:extLst>
        </xdr:cNvPr>
        <xdr:cNvSpPr txBox="1"/>
      </xdr:nvSpPr>
      <xdr:spPr>
        <a:xfrm>
          <a:off x="16357600" y="660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46627</xdr:rowOff>
    </xdr:from>
    <xdr:to>
      <xdr:col>85</xdr:col>
      <xdr:colOff>177800</xdr:colOff>
      <xdr:row>36</xdr:row>
      <xdr:rowOff>148227</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62687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69504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200-000019020000}"/>
            </a:ext>
          </a:extLst>
        </xdr:cNvPr>
        <xdr:cNvSpPr txBox="1"/>
      </xdr:nvSpPr>
      <xdr:spPr>
        <a:xfrm>
          <a:off x="16357600" y="607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xdr:rowOff>
    </xdr:from>
    <xdr:to>
      <xdr:col>81</xdr:col>
      <xdr:colOff>101600</xdr:colOff>
      <xdr:row>39</xdr:row>
      <xdr:rowOff>109038</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5430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97427</xdr:rowOff>
    </xdr:from>
    <xdr:to>
      <xdr:col>85</xdr:col>
      <xdr:colOff>127000</xdr:colOff>
      <xdr:row>39</xdr:row>
      <xdr:rowOff>58238</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flipV="1">
          <a:off x="15481300" y="6269627"/>
          <a:ext cx="838200" cy="47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4541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17417</xdr:rowOff>
    </xdr:from>
    <xdr:to>
      <xdr:col>81</xdr:col>
      <xdr:colOff>50800</xdr:colOff>
      <xdr:row>39</xdr:row>
      <xdr:rowOff>58238</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4592300" y="670396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120106</xdr:rowOff>
    </xdr:from>
    <xdr:to>
      <xdr:col>72</xdr:col>
      <xdr:colOff>38100</xdr:colOff>
      <xdr:row>39</xdr:row>
      <xdr:rowOff>50256</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3652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170906</xdr:rowOff>
    </xdr:from>
    <xdr:to>
      <xdr:col>76</xdr:col>
      <xdr:colOff>114300</xdr:colOff>
      <xdr:row>39</xdr:row>
      <xdr:rowOff>17417</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3703300" y="668600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120106</xdr:rowOff>
    </xdr:from>
    <xdr:to>
      <xdr:col>67</xdr:col>
      <xdr:colOff>101600</xdr:colOff>
      <xdr:row>39</xdr:row>
      <xdr:rowOff>50256</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2763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170906</xdr:rowOff>
    </xdr:from>
    <xdr:to>
      <xdr:col>71</xdr:col>
      <xdr:colOff>177800</xdr:colOff>
      <xdr:row>38</xdr:row>
      <xdr:rowOff>170906</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814300" y="66860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100165</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52660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66783</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3500744" y="641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66783</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2611744" y="641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00000000-0008-0000-02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576" name="【一般廃棄物処理施設】&#10;一人当たり有形固定資産（償却資産）額最小値テキスト">
          <a:extLst>
            <a:ext uri="{FF2B5EF4-FFF2-40B4-BE49-F238E27FC236}">
              <a16:creationId xmlns:a16="http://schemas.microsoft.com/office/drawing/2014/main" id="{00000000-0008-0000-0200-000040020000}"/>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00000000-0008-0000-0200-000042020000}"/>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36903</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00000000-0008-0000-0200-000044020000}"/>
            </a:ext>
          </a:extLst>
        </xdr:cNvPr>
        <xdr:cNvSpPr txBox="1"/>
      </xdr:nvSpPr>
      <xdr:spPr>
        <a:xfrm>
          <a:off x="22199600" y="6723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40826</xdr:rowOff>
    </xdr:from>
    <xdr:to>
      <xdr:col>116</xdr:col>
      <xdr:colOff>114300</xdr:colOff>
      <xdr:row>35</xdr:row>
      <xdr:rowOff>142426</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2110700" y="604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63703</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00000000-0008-0000-0200-000050020000}"/>
            </a:ext>
          </a:extLst>
        </xdr:cNvPr>
        <xdr:cNvSpPr txBox="1"/>
      </xdr:nvSpPr>
      <xdr:spPr>
        <a:xfrm>
          <a:off x="22199600" y="589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31890</xdr:rowOff>
    </xdr:from>
    <xdr:to>
      <xdr:col>112</xdr:col>
      <xdr:colOff>38100</xdr:colOff>
      <xdr:row>38</xdr:row>
      <xdr:rowOff>133490</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1272500" y="65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91626</xdr:rowOff>
    </xdr:from>
    <xdr:to>
      <xdr:col>116</xdr:col>
      <xdr:colOff>63500</xdr:colOff>
      <xdr:row>38</xdr:row>
      <xdr:rowOff>82690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1323300" y="6092376"/>
          <a:ext cx="838200" cy="50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37635</xdr:rowOff>
    </xdr:from>
    <xdr:to>
      <xdr:col>107</xdr:col>
      <xdr:colOff>101600</xdr:colOff>
      <xdr:row>38</xdr:row>
      <xdr:rowOff>139235</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0383500" y="65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82690</xdr:rowOff>
    </xdr:from>
    <xdr:to>
      <xdr:col>111</xdr:col>
      <xdr:colOff>177800</xdr:colOff>
      <xdr:row>38</xdr:row>
      <xdr:rowOff>88435</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0434300" y="659779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62520</xdr:rowOff>
    </xdr:from>
    <xdr:to>
      <xdr:col>102</xdr:col>
      <xdr:colOff>165100</xdr:colOff>
      <xdr:row>38</xdr:row>
      <xdr:rowOff>164120</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9494500" y="65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88435</xdr:rowOff>
    </xdr:from>
    <xdr:to>
      <xdr:col>107</xdr:col>
      <xdr:colOff>50800</xdr:colOff>
      <xdr:row>38</xdr:row>
      <xdr:rowOff>113320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flipV="1">
          <a:off x="19545300" y="6603535"/>
          <a:ext cx="8890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97553</xdr:rowOff>
    </xdr:from>
    <xdr:to>
      <xdr:col>98</xdr:col>
      <xdr:colOff>38100</xdr:colOff>
      <xdr:row>39</xdr:row>
      <xdr:rowOff>27703</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8605500" y="66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113320</xdr:rowOff>
    </xdr:from>
    <xdr:to>
      <xdr:col>102</xdr:col>
      <xdr:colOff>114300</xdr:colOff>
      <xdr:row>38</xdr:row>
      <xdr:rowOff>148353</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8656300" y="6628420"/>
          <a:ext cx="8890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170870</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1011095" y="68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9906</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0134795" y="68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19573</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9245795" y="687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28838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8356795" y="688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150017</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1011095" y="632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155762</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0134795" y="632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9197</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9245795" y="635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44230</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8356795" y="638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0000000-0008-0000-02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00000000-0008-0000-0200-00007B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637" name="【保健センター・保健所】&#10;有形固定資産減価償却率最大値テキスト">
          <a:extLst>
            <a:ext uri="{FF2B5EF4-FFF2-40B4-BE49-F238E27FC236}">
              <a16:creationId xmlns:a16="http://schemas.microsoft.com/office/drawing/2014/main" id="{00000000-0008-0000-0200-00007D020000}"/>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00000000-0008-0000-0200-00007F020000}"/>
            </a:ext>
          </a:extLst>
        </xdr:cNvPr>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62687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32493</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00000000-0008-0000-0200-00008B020000}"/>
            </a:ext>
          </a:extLst>
        </xdr:cNvPr>
        <xdr:cNvSpPr txBox="1"/>
      </xdr:nvSpPr>
      <xdr:spPr>
        <a:xfrm>
          <a:off x="16357600" y="1014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148409</xdr:rowOff>
    </xdr:from>
    <xdr:to>
      <xdr:col>81</xdr:col>
      <xdr:colOff>101600</xdr:colOff>
      <xdr:row>60</xdr:row>
      <xdr:rowOff>78559</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5430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27759</xdr:rowOff>
    </xdr:from>
    <xdr:to>
      <xdr:col>85</xdr:col>
      <xdr:colOff>127000</xdr:colOff>
      <xdr:row>60</xdr:row>
      <xdr:rowOff>60416</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5481300" y="1031475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4541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27759</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4592300" y="1028373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3652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59</xdr:row>
      <xdr:rowOff>168184</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3703300" y="1025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50437</xdr:rowOff>
    </xdr:from>
    <xdr:to>
      <xdr:col>67</xdr:col>
      <xdr:colOff>101600</xdr:colOff>
      <xdr:row>59</xdr:row>
      <xdr:rowOff>152037</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2763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101237</xdr:rowOff>
    </xdr:from>
    <xdr:to>
      <xdr:col>71</xdr:col>
      <xdr:colOff>177800</xdr:colOff>
      <xdr:row>59</xdr:row>
      <xdr:rowOff>135527</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814300" y="102167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112140</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52660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56623</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2611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95086</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5266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64061</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4389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168564</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2611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00000000-0008-0000-0200-0000B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00000000-0008-0000-0200-0000B6020000}"/>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00000000-0008-0000-0200-0000B8020000}"/>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73314</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00000000-0008-0000-0200-0000BA020000}"/>
            </a:ext>
          </a:extLst>
        </xdr:cNvPr>
        <xdr:cNvSpPr txBox="1"/>
      </xdr:nvSpPr>
      <xdr:spPr>
        <a:xfrm>
          <a:off x="22199600" y="10531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125549</xdr:rowOff>
    </xdr:from>
    <xdr:to>
      <xdr:col>116</xdr:col>
      <xdr:colOff>114300</xdr:colOff>
      <xdr:row>63</xdr:row>
      <xdr:rowOff>55699</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21107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103976</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00000000-0008-0000-0200-0000C6020000}"/>
            </a:ext>
          </a:extLst>
        </xdr:cNvPr>
        <xdr:cNvSpPr txBox="1"/>
      </xdr:nvSpPr>
      <xdr:spPr>
        <a:xfrm>
          <a:off x="22199600" y="1073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1272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4899</xdr:rowOff>
    </xdr:from>
    <xdr:to>
      <xdr:col>116</xdr:col>
      <xdr:colOff>63500</xdr:colOff>
      <xdr:row>63</xdr:row>
      <xdr:rowOff>8165</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flipV="1">
          <a:off x="21323300" y="108062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11430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flipV="1">
          <a:off x="20434300" y="108095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135346</xdr:rowOff>
    </xdr:from>
    <xdr:to>
      <xdr:col>102</xdr:col>
      <xdr:colOff>165100</xdr:colOff>
      <xdr:row>63</xdr:row>
      <xdr:rowOff>65496</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9494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14696</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flipV="1">
          <a:off x="19545300" y="1081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141877</xdr:rowOff>
    </xdr:from>
    <xdr:to>
      <xdr:col>98</xdr:col>
      <xdr:colOff>38100</xdr:colOff>
      <xdr:row>63</xdr:row>
      <xdr:rowOff>72027</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8605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14696</xdr:rowOff>
    </xdr:from>
    <xdr:to>
      <xdr:col>102</xdr:col>
      <xdr:colOff>114300</xdr:colOff>
      <xdr:row>63</xdr:row>
      <xdr:rowOff>21227</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18656300" y="108160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19974</xdr:rowOff>
    </xdr:from>
    <xdr:ext cx="469744" cy="259045"/>
    <xdr:sp macro="" textlink="">
      <xdr:nvSpPr>
        <xdr:cNvPr id="719" name="n_1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21075727" y="1047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720" name="n_2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721" name="n_3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116312</xdr:rowOff>
    </xdr:from>
    <xdr:ext cx="469744" cy="259045"/>
    <xdr:sp macro="" textlink="">
      <xdr:nvSpPr>
        <xdr:cNvPr id="722" name="n_4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18421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50092</xdr:rowOff>
    </xdr:from>
    <xdr:ext cx="469744" cy="259045"/>
    <xdr:sp macro="" textlink="">
      <xdr:nvSpPr>
        <xdr:cNvPr id="723" name="n_1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210757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24" name="n_2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56623</xdr:rowOff>
    </xdr:from>
    <xdr:ext cx="469744" cy="259045"/>
    <xdr:sp macro="" textlink="">
      <xdr:nvSpPr>
        <xdr:cNvPr id="725" name="n_3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19310427"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63154</xdr:rowOff>
    </xdr:from>
    <xdr:ext cx="469744" cy="259045"/>
    <xdr:sp macro="" textlink="">
      <xdr:nvSpPr>
        <xdr:cNvPr id="726" name="n_4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18421427" y="108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00000000-0008-0000-0200-0000E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00000000-0008-0000-0200-0000F0020000}"/>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00000000-0008-0000-0200-0000F2020000}"/>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00000000-0008-0000-0200-0000F4020000}"/>
            </a:ext>
          </a:extLst>
        </xdr:cNvPr>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42545</xdr:rowOff>
    </xdr:from>
    <xdr:to>
      <xdr:col>85</xdr:col>
      <xdr:colOff>177800</xdr:colOff>
      <xdr:row>80</xdr:row>
      <xdr:rowOff>144145</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162687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65422</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00000000-0008-0000-0200-000000030000}"/>
            </a:ext>
          </a:extLst>
        </xdr:cNvPr>
        <xdr:cNvSpPr txBox="1"/>
      </xdr:nvSpPr>
      <xdr:spPr>
        <a:xfrm>
          <a:off x="16357600"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19686</xdr:rowOff>
    </xdr:from>
    <xdr:to>
      <xdr:col>81</xdr:col>
      <xdr:colOff>101600</xdr:colOff>
      <xdr:row>80</xdr:row>
      <xdr:rowOff>121286</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5430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70486</xdr:rowOff>
    </xdr:from>
    <xdr:to>
      <xdr:col>85</xdr:col>
      <xdr:colOff>127000</xdr:colOff>
      <xdr:row>80</xdr:row>
      <xdr:rowOff>93345</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5481300" y="137864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133986</xdr:rowOff>
    </xdr:from>
    <xdr:to>
      <xdr:col>76</xdr:col>
      <xdr:colOff>165100</xdr:colOff>
      <xdr:row>80</xdr:row>
      <xdr:rowOff>64136</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4541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13336</xdr:rowOff>
    </xdr:from>
    <xdr:to>
      <xdr:col>81</xdr:col>
      <xdr:colOff>50800</xdr:colOff>
      <xdr:row>80</xdr:row>
      <xdr:rowOff>70486</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4592300" y="137293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71120</xdr:rowOff>
    </xdr:from>
    <xdr:to>
      <xdr:col>72</xdr:col>
      <xdr:colOff>38100</xdr:colOff>
      <xdr:row>80</xdr:row>
      <xdr:rowOff>1270</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3652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121920</xdr:rowOff>
    </xdr:from>
    <xdr:to>
      <xdr:col>76</xdr:col>
      <xdr:colOff>114300</xdr:colOff>
      <xdr:row>80</xdr:row>
      <xdr:rowOff>13336</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3703300" y="1366647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6350</xdr:rowOff>
    </xdr:from>
    <xdr:to>
      <xdr:col>67</xdr:col>
      <xdr:colOff>101600</xdr:colOff>
      <xdr:row>79</xdr:row>
      <xdr:rowOff>107950</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2763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57150</xdr:rowOff>
    </xdr:from>
    <xdr:to>
      <xdr:col>71</xdr:col>
      <xdr:colOff>177800</xdr:colOff>
      <xdr:row>79</xdr:row>
      <xdr:rowOff>121920</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2814300" y="136017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7" name="n_1aveValue【消防施設】&#10;有形固定資産減価償却率">
          <a:extLst>
            <a:ext uri="{FF2B5EF4-FFF2-40B4-BE49-F238E27FC236}">
              <a16:creationId xmlns:a16="http://schemas.microsoft.com/office/drawing/2014/main" id="{00000000-0008-0000-0200-00000903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778" name="n_2aveValue【消防施設】&#10;有形固定資産減価償却率">
          <a:extLst>
            <a:ext uri="{FF2B5EF4-FFF2-40B4-BE49-F238E27FC236}">
              <a16:creationId xmlns:a16="http://schemas.microsoft.com/office/drawing/2014/main" id="{00000000-0008-0000-0200-00000A030000}"/>
            </a:ext>
          </a:extLst>
        </xdr:cNvPr>
        <xdr:cNvSpPr txBox="1"/>
      </xdr:nvSpPr>
      <xdr:spPr>
        <a:xfrm>
          <a:off x="14389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779" name="n_3aveValue【消防施設】&#10;有形固定資産減価償却率">
          <a:extLst>
            <a:ext uri="{FF2B5EF4-FFF2-40B4-BE49-F238E27FC236}">
              <a16:creationId xmlns:a16="http://schemas.microsoft.com/office/drawing/2014/main" id="{00000000-0008-0000-0200-00000B030000}"/>
            </a:ext>
          </a:extLst>
        </xdr:cNvPr>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780" name="n_4aveValue【消防施設】&#10;有形固定資産減価償却率">
          <a:extLst>
            <a:ext uri="{FF2B5EF4-FFF2-40B4-BE49-F238E27FC236}">
              <a16:creationId xmlns:a16="http://schemas.microsoft.com/office/drawing/2014/main" id="{00000000-0008-0000-0200-00000C030000}"/>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137813</xdr:rowOff>
    </xdr:from>
    <xdr:ext cx="405111" cy="259045"/>
    <xdr:sp macro="" textlink="">
      <xdr:nvSpPr>
        <xdr:cNvPr id="781" name="n_1mainValue【消防施設】&#10;有形固定資産減価償却率">
          <a:extLst>
            <a:ext uri="{FF2B5EF4-FFF2-40B4-BE49-F238E27FC236}">
              <a16:creationId xmlns:a16="http://schemas.microsoft.com/office/drawing/2014/main" id="{00000000-0008-0000-0200-00000D030000}"/>
            </a:ext>
          </a:extLst>
        </xdr:cNvPr>
        <xdr:cNvSpPr txBox="1"/>
      </xdr:nvSpPr>
      <xdr:spPr>
        <a:xfrm>
          <a:off x="152660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80663</xdr:rowOff>
    </xdr:from>
    <xdr:ext cx="405111" cy="259045"/>
    <xdr:sp macro="" textlink="">
      <xdr:nvSpPr>
        <xdr:cNvPr id="782" name="n_2mainValue【消防施設】&#10;有形固定資産減価償却率">
          <a:extLst>
            <a:ext uri="{FF2B5EF4-FFF2-40B4-BE49-F238E27FC236}">
              <a16:creationId xmlns:a16="http://schemas.microsoft.com/office/drawing/2014/main" id="{00000000-0008-0000-0200-00000E030000}"/>
            </a:ext>
          </a:extLst>
        </xdr:cNvPr>
        <xdr:cNvSpPr txBox="1"/>
      </xdr:nvSpPr>
      <xdr:spPr>
        <a:xfrm>
          <a:off x="14389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17797</xdr:rowOff>
    </xdr:from>
    <xdr:ext cx="405111" cy="259045"/>
    <xdr:sp macro="" textlink="">
      <xdr:nvSpPr>
        <xdr:cNvPr id="783" name="n_3mainValue【消防施設】&#10;有形固定資産減価償却率">
          <a:extLst>
            <a:ext uri="{FF2B5EF4-FFF2-40B4-BE49-F238E27FC236}">
              <a16:creationId xmlns:a16="http://schemas.microsoft.com/office/drawing/2014/main" id="{00000000-0008-0000-0200-00000F030000}"/>
            </a:ext>
          </a:extLst>
        </xdr:cNvPr>
        <xdr:cNvSpPr txBox="1"/>
      </xdr:nvSpPr>
      <xdr:spPr>
        <a:xfrm>
          <a:off x="13500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124477</xdr:rowOff>
    </xdr:from>
    <xdr:ext cx="405111" cy="259045"/>
    <xdr:sp macro="" textlink="">
      <xdr:nvSpPr>
        <xdr:cNvPr id="784" name="n_4mainValue【消防施設】&#10;有形固定資産減価償却率">
          <a:extLst>
            <a:ext uri="{FF2B5EF4-FFF2-40B4-BE49-F238E27FC236}">
              <a16:creationId xmlns:a16="http://schemas.microsoft.com/office/drawing/2014/main" id="{00000000-0008-0000-0200-000010030000}"/>
            </a:ext>
          </a:extLst>
        </xdr:cNvPr>
        <xdr:cNvSpPr txBox="1"/>
      </xdr:nvSpPr>
      <xdr:spPr>
        <a:xfrm>
          <a:off x="12611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00000000-0008-0000-0200-00002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9" name="【消防施設】&#10;一人当たり面積最小値テキスト">
          <a:extLst>
            <a:ext uri="{FF2B5EF4-FFF2-40B4-BE49-F238E27FC236}">
              <a16:creationId xmlns:a16="http://schemas.microsoft.com/office/drawing/2014/main" id="{00000000-0008-0000-0200-00002903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811" name="【消防施設】&#10;一人当たり面積最大値テキスト">
          <a:extLst>
            <a:ext uri="{FF2B5EF4-FFF2-40B4-BE49-F238E27FC236}">
              <a16:creationId xmlns:a16="http://schemas.microsoft.com/office/drawing/2014/main" id="{00000000-0008-0000-0200-00002B030000}"/>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112413</xdr:rowOff>
    </xdr:from>
    <xdr:ext cx="469744" cy="259045"/>
    <xdr:sp macro="" textlink="">
      <xdr:nvSpPr>
        <xdr:cNvPr id="813" name="【消防施設】&#10;一人当たり面積平均値テキスト">
          <a:extLst>
            <a:ext uri="{FF2B5EF4-FFF2-40B4-BE49-F238E27FC236}">
              <a16:creationId xmlns:a16="http://schemas.microsoft.com/office/drawing/2014/main" id="{00000000-0008-0000-0200-00002D030000}"/>
            </a:ext>
          </a:extLst>
        </xdr:cNvPr>
        <xdr:cNvSpPr txBox="1"/>
      </xdr:nvSpPr>
      <xdr:spPr>
        <a:xfrm>
          <a:off x="22199600" y="1451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52070</xdr:rowOff>
    </xdr:from>
    <xdr:to>
      <xdr:col>116</xdr:col>
      <xdr:colOff>114300</xdr:colOff>
      <xdr:row>84</xdr:row>
      <xdr:rowOff>153670</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22110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74947</xdr:rowOff>
    </xdr:from>
    <xdr:ext cx="469744" cy="259045"/>
    <xdr:sp macro="" textlink="">
      <xdr:nvSpPr>
        <xdr:cNvPr id="825" name="【消防施設】&#10;一人当たり面積該当値テキスト">
          <a:extLst>
            <a:ext uri="{FF2B5EF4-FFF2-40B4-BE49-F238E27FC236}">
              <a16:creationId xmlns:a16="http://schemas.microsoft.com/office/drawing/2014/main" id="{00000000-0008-0000-0200-000039030000}"/>
            </a:ext>
          </a:extLst>
        </xdr:cNvPr>
        <xdr:cNvSpPr txBox="1"/>
      </xdr:nvSpPr>
      <xdr:spPr>
        <a:xfrm>
          <a:off x="22199600"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53975</xdr:rowOff>
    </xdr:from>
    <xdr:to>
      <xdr:col>112</xdr:col>
      <xdr:colOff>38100</xdr:colOff>
      <xdr:row>84</xdr:row>
      <xdr:rowOff>155575</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21272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102870</xdr:rowOff>
    </xdr:from>
    <xdr:to>
      <xdr:col>116</xdr:col>
      <xdr:colOff>63500</xdr:colOff>
      <xdr:row>84</xdr:row>
      <xdr:rowOff>104775</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21323300" y="145046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104775</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0434300" y="144856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36830</xdr:rowOff>
    </xdr:from>
    <xdr:to>
      <xdr:col>102</xdr:col>
      <xdr:colOff>165100</xdr:colOff>
      <xdr:row>84</xdr:row>
      <xdr:rowOff>138430</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9494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87630</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flipV="1">
          <a:off x="19545300" y="1448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44450</xdr:rowOff>
    </xdr:from>
    <xdr:to>
      <xdr:col>98</xdr:col>
      <xdr:colOff>38100</xdr:colOff>
      <xdr:row>84</xdr:row>
      <xdr:rowOff>146050</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8605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87630</xdr:rowOff>
    </xdr:from>
    <xdr:to>
      <xdr:col>102</xdr:col>
      <xdr:colOff>114300</xdr:colOff>
      <xdr:row>84</xdr:row>
      <xdr:rowOff>95250</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flipV="1">
          <a:off x="18656300" y="1448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62882</xdr:rowOff>
    </xdr:from>
    <xdr:ext cx="469744" cy="259045"/>
    <xdr:sp macro="" textlink="">
      <xdr:nvSpPr>
        <xdr:cNvPr id="834" name="n_1aveValue【消防施設】&#10;一人当たり面積">
          <a:extLst>
            <a:ext uri="{FF2B5EF4-FFF2-40B4-BE49-F238E27FC236}">
              <a16:creationId xmlns:a16="http://schemas.microsoft.com/office/drawing/2014/main" id="{00000000-0008-0000-0200-000042030000}"/>
            </a:ext>
          </a:extLst>
        </xdr:cNvPr>
        <xdr:cNvSpPr txBox="1"/>
      </xdr:nvSpPr>
      <xdr:spPr>
        <a:xfrm>
          <a:off x="21075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32402</xdr:rowOff>
    </xdr:from>
    <xdr:ext cx="469744" cy="259045"/>
    <xdr:sp macro="" textlink="">
      <xdr:nvSpPr>
        <xdr:cNvPr id="835" name="n_2aveValue【消防施設】&#10;一人当たり面積">
          <a:extLst>
            <a:ext uri="{FF2B5EF4-FFF2-40B4-BE49-F238E27FC236}">
              <a16:creationId xmlns:a16="http://schemas.microsoft.com/office/drawing/2014/main" id="{00000000-0008-0000-0200-000043030000}"/>
            </a:ext>
          </a:extLst>
        </xdr:cNvPr>
        <xdr:cNvSpPr txBox="1"/>
      </xdr:nvSpPr>
      <xdr:spPr>
        <a:xfrm>
          <a:off x="201994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836" name="n_3aveValue【消防施設】&#10;一人当たり面積">
          <a:extLst>
            <a:ext uri="{FF2B5EF4-FFF2-40B4-BE49-F238E27FC236}">
              <a16:creationId xmlns:a16="http://schemas.microsoft.com/office/drawing/2014/main" id="{00000000-0008-0000-0200-000044030000}"/>
            </a:ext>
          </a:extLst>
        </xdr:cNvPr>
        <xdr:cNvSpPr txBox="1"/>
      </xdr:nvSpPr>
      <xdr:spPr>
        <a:xfrm>
          <a:off x="19310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7" name="n_4aveValue【消防施設】&#10;一人当たり面積">
          <a:extLst>
            <a:ext uri="{FF2B5EF4-FFF2-40B4-BE49-F238E27FC236}">
              <a16:creationId xmlns:a16="http://schemas.microsoft.com/office/drawing/2014/main" id="{00000000-0008-0000-0200-000045030000}"/>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652</xdr:rowOff>
    </xdr:from>
    <xdr:ext cx="469744" cy="259045"/>
    <xdr:sp macro="" textlink="">
      <xdr:nvSpPr>
        <xdr:cNvPr id="838" name="n_1mainValue【消防施設】&#10;一人当たり面積">
          <a:extLst>
            <a:ext uri="{FF2B5EF4-FFF2-40B4-BE49-F238E27FC236}">
              <a16:creationId xmlns:a16="http://schemas.microsoft.com/office/drawing/2014/main" id="{00000000-0008-0000-0200-000046030000}"/>
            </a:ext>
          </a:extLst>
        </xdr:cNvPr>
        <xdr:cNvSpPr txBox="1"/>
      </xdr:nvSpPr>
      <xdr:spPr>
        <a:xfrm>
          <a:off x="210757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9" name="n_2mainValue【消防施設】&#10;一人当たり面積">
          <a:extLst>
            <a:ext uri="{FF2B5EF4-FFF2-40B4-BE49-F238E27FC236}">
              <a16:creationId xmlns:a16="http://schemas.microsoft.com/office/drawing/2014/main" id="{00000000-0008-0000-0200-000047030000}"/>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154957</xdr:rowOff>
    </xdr:from>
    <xdr:ext cx="469744" cy="259045"/>
    <xdr:sp macro="" textlink="">
      <xdr:nvSpPr>
        <xdr:cNvPr id="840" name="n_3mainValue【消防施設】&#10;一人当たり面積">
          <a:extLst>
            <a:ext uri="{FF2B5EF4-FFF2-40B4-BE49-F238E27FC236}">
              <a16:creationId xmlns:a16="http://schemas.microsoft.com/office/drawing/2014/main" id="{00000000-0008-0000-0200-000048030000}"/>
            </a:ext>
          </a:extLst>
        </xdr:cNvPr>
        <xdr:cNvSpPr txBox="1"/>
      </xdr:nvSpPr>
      <xdr:spPr>
        <a:xfrm>
          <a:off x="193104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841" name="n_4mainValue【消防施設】&#10;一人当たり面積">
          <a:extLst>
            <a:ext uri="{FF2B5EF4-FFF2-40B4-BE49-F238E27FC236}">
              <a16:creationId xmlns:a16="http://schemas.microsoft.com/office/drawing/2014/main" id="{00000000-0008-0000-0200-000049030000}"/>
            </a:ext>
          </a:extLst>
        </xdr:cNvPr>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00000000-0008-0000-02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868" name="【庁舎】&#10;有形固定資産減価償却率最小値テキスト">
          <a:extLst>
            <a:ext uri="{FF2B5EF4-FFF2-40B4-BE49-F238E27FC236}">
              <a16:creationId xmlns:a16="http://schemas.microsoft.com/office/drawing/2014/main" id="{00000000-0008-0000-0200-00006403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70" name="【庁舎】&#10;有形固定資産減価償却率最大値テキスト">
          <a:extLst>
            <a:ext uri="{FF2B5EF4-FFF2-40B4-BE49-F238E27FC236}">
              <a16:creationId xmlns:a16="http://schemas.microsoft.com/office/drawing/2014/main" id="{00000000-0008-0000-0200-000066030000}"/>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872" name="【庁舎】&#10;有形固定資産減価償却率平均値テキスト">
          <a:extLst>
            <a:ext uri="{FF2B5EF4-FFF2-40B4-BE49-F238E27FC236}">
              <a16:creationId xmlns:a16="http://schemas.microsoft.com/office/drawing/2014/main" id="{00000000-0008-0000-0200-000068030000}"/>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72752</xdr:rowOff>
    </xdr:from>
    <xdr:to>
      <xdr:col>85</xdr:col>
      <xdr:colOff>177800</xdr:colOff>
      <xdr:row>102</xdr:row>
      <xdr:rowOff>2902</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62687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95629</xdr:rowOff>
    </xdr:from>
    <xdr:ext cx="405111" cy="259045"/>
    <xdr:sp macro="" textlink="">
      <xdr:nvSpPr>
        <xdr:cNvPr id="884" name="【庁舎】&#10;有形固定資産減価償却率該当値テキスト">
          <a:extLst>
            <a:ext uri="{FF2B5EF4-FFF2-40B4-BE49-F238E27FC236}">
              <a16:creationId xmlns:a16="http://schemas.microsoft.com/office/drawing/2014/main" id="{00000000-0008-0000-0200-000074030000}"/>
            </a:ext>
          </a:extLst>
        </xdr:cNvPr>
        <xdr:cNvSpPr txBox="1"/>
      </xdr:nvSpPr>
      <xdr:spPr>
        <a:xfrm>
          <a:off x="16357600" y="172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28666</xdr:rowOff>
    </xdr:from>
    <xdr:to>
      <xdr:col>81</xdr:col>
      <xdr:colOff>101600</xdr:colOff>
      <xdr:row>101</xdr:row>
      <xdr:rowOff>130266</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54305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79466</xdr:rowOff>
    </xdr:from>
    <xdr:to>
      <xdr:col>85</xdr:col>
      <xdr:colOff>127000</xdr:colOff>
      <xdr:row>101</xdr:row>
      <xdr:rowOff>123552</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5481300" y="17395916"/>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17236</xdr:rowOff>
    </xdr:from>
    <xdr:to>
      <xdr:col>76</xdr:col>
      <xdr:colOff>165100</xdr:colOff>
      <xdr:row>101</xdr:row>
      <xdr:rowOff>118836</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4541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68036</xdr:rowOff>
    </xdr:from>
    <xdr:to>
      <xdr:col>81</xdr:col>
      <xdr:colOff>50800</xdr:colOff>
      <xdr:row>101</xdr:row>
      <xdr:rowOff>79466</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4592300" y="173844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365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68036</xdr:rowOff>
    </xdr:from>
    <xdr:to>
      <xdr:col>76</xdr:col>
      <xdr:colOff>114300</xdr:colOff>
      <xdr:row>105</xdr:row>
      <xdr:rowOff>152944</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flipV="1">
          <a:off x="13703300" y="17384486"/>
          <a:ext cx="889000" cy="77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2539</xdr:rowOff>
    </xdr:from>
    <xdr:to>
      <xdr:col>67</xdr:col>
      <xdr:colOff>101600</xdr:colOff>
      <xdr:row>107</xdr:row>
      <xdr:rowOff>104139</xdr:rowOff>
    </xdr:to>
    <xdr:sp macro="" textlink="">
      <xdr:nvSpPr>
        <xdr:cNvPr id="891" name="楕円 890">
          <a:extLst>
            <a:ext uri="{FF2B5EF4-FFF2-40B4-BE49-F238E27FC236}">
              <a16:creationId xmlns:a16="http://schemas.microsoft.com/office/drawing/2014/main" id="{00000000-0008-0000-0200-00007B030000}"/>
            </a:ext>
          </a:extLst>
        </xdr:cNvPr>
        <xdr:cNvSpPr/>
      </xdr:nvSpPr>
      <xdr:spPr>
        <a:xfrm>
          <a:off x="1276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152944</xdr:rowOff>
    </xdr:from>
    <xdr:to>
      <xdr:col>71</xdr:col>
      <xdr:colOff>177800</xdr:colOff>
      <xdr:row>107</xdr:row>
      <xdr:rowOff>53339</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flipV="1">
          <a:off x="12814300" y="18155194"/>
          <a:ext cx="889000" cy="24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158948</xdr:rowOff>
    </xdr:from>
    <xdr:ext cx="405111" cy="259045"/>
    <xdr:sp macro="" textlink="">
      <xdr:nvSpPr>
        <xdr:cNvPr id="893" name="n_1aveValue【庁舎】&#10;有形固定資産減価償却率">
          <a:extLst>
            <a:ext uri="{FF2B5EF4-FFF2-40B4-BE49-F238E27FC236}">
              <a16:creationId xmlns:a16="http://schemas.microsoft.com/office/drawing/2014/main" id="{00000000-0008-0000-0200-00007D030000}"/>
            </a:ext>
          </a:extLst>
        </xdr:cNvPr>
        <xdr:cNvSpPr txBox="1"/>
      </xdr:nvSpPr>
      <xdr:spPr>
        <a:xfrm>
          <a:off x="15266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894" name="n_2aveValue【庁舎】&#10;有形固定資産減価償却率">
          <a:extLst>
            <a:ext uri="{FF2B5EF4-FFF2-40B4-BE49-F238E27FC236}">
              <a16:creationId xmlns:a16="http://schemas.microsoft.com/office/drawing/2014/main" id="{00000000-0008-0000-0200-00007E030000}"/>
            </a:ext>
          </a:extLst>
        </xdr:cNvPr>
        <xdr:cNvSpPr txBox="1"/>
      </xdr:nvSpPr>
      <xdr:spPr>
        <a:xfrm>
          <a:off x="14389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95" name="n_3aveValue【庁舎】&#10;有形固定資産減価償却率">
          <a:extLst>
            <a:ext uri="{FF2B5EF4-FFF2-40B4-BE49-F238E27FC236}">
              <a16:creationId xmlns:a16="http://schemas.microsoft.com/office/drawing/2014/main" id="{00000000-0008-0000-0200-00007F030000}"/>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896" name="n_4aveValue【庁舎】&#10;有形固定資産減価償却率">
          <a:extLst>
            <a:ext uri="{FF2B5EF4-FFF2-40B4-BE49-F238E27FC236}">
              <a16:creationId xmlns:a16="http://schemas.microsoft.com/office/drawing/2014/main" id="{00000000-0008-0000-0200-000080030000}"/>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146793</xdr:rowOff>
    </xdr:from>
    <xdr:ext cx="405111" cy="259045"/>
    <xdr:sp macro="" textlink="">
      <xdr:nvSpPr>
        <xdr:cNvPr id="897" name="n_1mainValue【庁舎】&#10;有形固定資産減価償却率">
          <a:extLst>
            <a:ext uri="{FF2B5EF4-FFF2-40B4-BE49-F238E27FC236}">
              <a16:creationId xmlns:a16="http://schemas.microsoft.com/office/drawing/2014/main" id="{00000000-0008-0000-0200-000081030000}"/>
            </a:ext>
          </a:extLst>
        </xdr:cNvPr>
        <xdr:cNvSpPr txBox="1"/>
      </xdr:nvSpPr>
      <xdr:spPr>
        <a:xfrm>
          <a:off x="152660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135363</xdr:rowOff>
    </xdr:from>
    <xdr:ext cx="405111" cy="259045"/>
    <xdr:sp macro="" textlink="">
      <xdr:nvSpPr>
        <xdr:cNvPr id="898" name="n_2mainValue【庁舎】&#10;有形固定資産減価償却率">
          <a:extLst>
            <a:ext uri="{FF2B5EF4-FFF2-40B4-BE49-F238E27FC236}">
              <a16:creationId xmlns:a16="http://schemas.microsoft.com/office/drawing/2014/main" id="{00000000-0008-0000-0200-000082030000}"/>
            </a:ext>
          </a:extLst>
        </xdr:cNvPr>
        <xdr:cNvSpPr txBox="1"/>
      </xdr:nvSpPr>
      <xdr:spPr>
        <a:xfrm>
          <a:off x="14389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23421</xdr:rowOff>
    </xdr:from>
    <xdr:ext cx="405111" cy="259045"/>
    <xdr:sp macro="" textlink="">
      <xdr:nvSpPr>
        <xdr:cNvPr id="899" name="n_3mainValue【庁舎】&#10;有形固定資産減価償却率">
          <a:extLst>
            <a:ext uri="{FF2B5EF4-FFF2-40B4-BE49-F238E27FC236}">
              <a16:creationId xmlns:a16="http://schemas.microsoft.com/office/drawing/2014/main" id="{00000000-0008-0000-0200-000083030000}"/>
            </a:ext>
          </a:extLst>
        </xdr:cNvPr>
        <xdr:cNvSpPr txBox="1"/>
      </xdr:nvSpPr>
      <xdr:spPr>
        <a:xfrm>
          <a:off x="13500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95266</xdr:rowOff>
    </xdr:from>
    <xdr:ext cx="405111" cy="259045"/>
    <xdr:sp macro="" textlink="">
      <xdr:nvSpPr>
        <xdr:cNvPr id="900" name="n_4mainValue【庁舎】&#10;有形固定資産減価償却率">
          <a:extLst>
            <a:ext uri="{FF2B5EF4-FFF2-40B4-BE49-F238E27FC236}">
              <a16:creationId xmlns:a16="http://schemas.microsoft.com/office/drawing/2014/main" id="{00000000-0008-0000-0200-000084030000}"/>
            </a:ext>
          </a:extLst>
        </xdr:cNvPr>
        <xdr:cNvSpPr txBox="1"/>
      </xdr:nvSpPr>
      <xdr:spPr>
        <a:xfrm>
          <a:off x="12611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00000000-0008-0000-0200-00009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927" name="【庁舎】&#10;一人当たり面積最小値テキスト">
          <a:extLst>
            <a:ext uri="{FF2B5EF4-FFF2-40B4-BE49-F238E27FC236}">
              <a16:creationId xmlns:a16="http://schemas.microsoft.com/office/drawing/2014/main" id="{00000000-0008-0000-0200-00009F030000}"/>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929" name="【庁舎】&#10;一人当たり面積最大値テキスト">
          <a:extLst>
            <a:ext uri="{FF2B5EF4-FFF2-40B4-BE49-F238E27FC236}">
              <a16:creationId xmlns:a16="http://schemas.microsoft.com/office/drawing/2014/main" id="{00000000-0008-0000-0200-0000A1030000}"/>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930" name="直線コネクタ 929">
          <a:extLst>
            <a:ext uri="{FF2B5EF4-FFF2-40B4-BE49-F238E27FC236}">
              <a16:creationId xmlns:a16="http://schemas.microsoft.com/office/drawing/2014/main" id="{00000000-0008-0000-0200-0000A2030000}"/>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166569</xdr:rowOff>
    </xdr:from>
    <xdr:ext cx="469744" cy="259045"/>
    <xdr:sp macro="" textlink="">
      <xdr:nvSpPr>
        <xdr:cNvPr id="931" name="【庁舎】&#10;一人当たり面積平均値テキスト">
          <a:extLst>
            <a:ext uri="{FF2B5EF4-FFF2-40B4-BE49-F238E27FC236}">
              <a16:creationId xmlns:a16="http://schemas.microsoft.com/office/drawing/2014/main" id="{00000000-0008-0000-0200-0000A3030000}"/>
            </a:ext>
          </a:extLst>
        </xdr:cNvPr>
        <xdr:cNvSpPr txBox="1"/>
      </xdr:nvSpPr>
      <xdr:spPr>
        <a:xfrm>
          <a:off x="22199600" y="18168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936" name="フローチャート: 判断 935">
          <a:extLst>
            <a:ext uri="{FF2B5EF4-FFF2-40B4-BE49-F238E27FC236}">
              <a16:creationId xmlns:a16="http://schemas.microsoft.com/office/drawing/2014/main" id="{00000000-0008-0000-0200-0000A8030000}"/>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200-0000A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71120</xdr:rowOff>
    </xdr:from>
    <xdr:to>
      <xdr:col>116</xdr:col>
      <xdr:colOff>114300</xdr:colOff>
      <xdr:row>103</xdr:row>
      <xdr:rowOff>1270</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22110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93997</xdr:rowOff>
    </xdr:from>
    <xdr:ext cx="469744" cy="259045"/>
    <xdr:sp macro="" textlink="">
      <xdr:nvSpPr>
        <xdr:cNvPr id="943" name="【庁舎】&#10;一人当たり面積該当値テキスト">
          <a:extLst>
            <a:ext uri="{FF2B5EF4-FFF2-40B4-BE49-F238E27FC236}">
              <a16:creationId xmlns:a16="http://schemas.microsoft.com/office/drawing/2014/main" id="{00000000-0008-0000-0200-0000AF030000}"/>
            </a:ext>
          </a:extLst>
        </xdr:cNvPr>
        <xdr:cNvSpPr txBox="1"/>
      </xdr:nvSpPr>
      <xdr:spPr>
        <a:xfrm>
          <a:off x="22199600"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85271</xdr:rowOff>
    </xdr:from>
    <xdr:to>
      <xdr:col>112</xdr:col>
      <xdr:colOff>38100</xdr:colOff>
      <xdr:row>103</xdr:row>
      <xdr:rowOff>15421</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21272500" y="175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121920</xdr:rowOff>
    </xdr:from>
    <xdr:to>
      <xdr:col>116</xdr:col>
      <xdr:colOff>63500</xdr:colOff>
      <xdr:row>102</xdr:row>
      <xdr:rowOff>136071</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flipV="1">
          <a:off x="21323300" y="17609820"/>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96157</xdr:rowOff>
    </xdr:from>
    <xdr:to>
      <xdr:col>107</xdr:col>
      <xdr:colOff>101600</xdr:colOff>
      <xdr:row>103</xdr:row>
      <xdr:rowOff>26307</xdr:rowOff>
    </xdr:to>
    <xdr:sp macro="" textlink="">
      <xdr:nvSpPr>
        <xdr:cNvPr id="946" name="楕円 945">
          <a:extLst>
            <a:ext uri="{FF2B5EF4-FFF2-40B4-BE49-F238E27FC236}">
              <a16:creationId xmlns:a16="http://schemas.microsoft.com/office/drawing/2014/main" id="{00000000-0008-0000-0200-0000B2030000}"/>
            </a:ext>
          </a:extLst>
        </xdr:cNvPr>
        <xdr:cNvSpPr/>
      </xdr:nvSpPr>
      <xdr:spPr>
        <a:xfrm>
          <a:off x="20383500" y="1758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136071</xdr:rowOff>
    </xdr:from>
    <xdr:to>
      <xdr:col>111</xdr:col>
      <xdr:colOff>177800</xdr:colOff>
      <xdr:row>102</xdr:row>
      <xdr:rowOff>146957</xdr:rowOff>
    </xdr:to>
    <xdr:cxnSp macro="">
      <xdr:nvCxnSpPr>
        <xdr:cNvPr id="947" name="直線コネクタ 946">
          <a:extLst>
            <a:ext uri="{FF2B5EF4-FFF2-40B4-BE49-F238E27FC236}">
              <a16:creationId xmlns:a16="http://schemas.microsoft.com/office/drawing/2014/main" id="{00000000-0008-0000-0200-0000B3030000}"/>
            </a:ext>
          </a:extLst>
        </xdr:cNvPr>
        <xdr:cNvCxnSpPr/>
      </xdr:nvCxnSpPr>
      <xdr:spPr>
        <a:xfrm flipV="1">
          <a:off x="20434300" y="176239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56424</xdr:rowOff>
    </xdr:from>
    <xdr:to>
      <xdr:col>102</xdr:col>
      <xdr:colOff>165100</xdr:colOff>
      <xdr:row>105</xdr:row>
      <xdr:rowOff>158024</xdr:rowOff>
    </xdr:to>
    <xdr:sp macro="" textlink="">
      <xdr:nvSpPr>
        <xdr:cNvPr id="948" name="楕円 947">
          <a:extLst>
            <a:ext uri="{FF2B5EF4-FFF2-40B4-BE49-F238E27FC236}">
              <a16:creationId xmlns:a16="http://schemas.microsoft.com/office/drawing/2014/main" id="{00000000-0008-0000-0200-0000B4030000}"/>
            </a:ext>
          </a:extLst>
        </xdr:cNvPr>
        <xdr:cNvSpPr/>
      </xdr:nvSpPr>
      <xdr:spPr>
        <a:xfrm>
          <a:off x="19494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146957</xdr:rowOff>
    </xdr:from>
    <xdr:to>
      <xdr:col>107</xdr:col>
      <xdr:colOff>50800</xdr:colOff>
      <xdr:row>105</xdr:row>
      <xdr:rowOff>107224</xdr:rowOff>
    </xdr:to>
    <xdr:cxnSp macro="">
      <xdr:nvCxnSpPr>
        <xdr:cNvPr id="949" name="直線コネクタ 948">
          <a:extLst>
            <a:ext uri="{FF2B5EF4-FFF2-40B4-BE49-F238E27FC236}">
              <a16:creationId xmlns:a16="http://schemas.microsoft.com/office/drawing/2014/main" id="{00000000-0008-0000-0200-0000B5030000}"/>
            </a:ext>
          </a:extLst>
        </xdr:cNvPr>
        <xdr:cNvCxnSpPr/>
      </xdr:nvCxnSpPr>
      <xdr:spPr>
        <a:xfrm flipV="1">
          <a:off x="19545300" y="17634857"/>
          <a:ext cx="889000" cy="47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101056</xdr:rowOff>
    </xdr:from>
    <xdr:to>
      <xdr:col>98</xdr:col>
      <xdr:colOff>38100</xdr:colOff>
      <xdr:row>106</xdr:row>
      <xdr:rowOff>31206</xdr:rowOff>
    </xdr:to>
    <xdr:sp macro="" textlink="">
      <xdr:nvSpPr>
        <xdr:cNvPr id="950" name="楕円 949">
          <a:extLst>
            <a:ext uri="{FF2B5EF4-FFF2-40B4-BE49-F238E27FC236}">
              <a16:creationId xmlns:a16="http://schemas.microsoft.com/office/drawing/2014/main" id="{00000000-0008-0000-0200-0000B6030000}"/>
            </a:ext>
          </a:extLst>
        </xdr:cNvPr>
        <xdr:cNvSpPr/>
      </xdr:nvSpPr>
      <xdr:spPr>
        <a:xfrm>
          <a:off x="18605500" y="181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107224</xdr:rowOff>
    </xdr:from>
    <xdr:to>
      <xdr:col>102</xdr:col>
      <xdr:colOff>114300</xdr:colOff>
      <xdr:row>105</xdr:row>
      <xdr:rowOff>151856</xdr:rowOff>
    </xdr:to>
    <xdr:cxnSp macro="">
      <xdr:nvCxnSpPr>
        <xdr:cNvPr id="951" name="直線コネクタ 950">
          <a:extLst>
            <a:ext uri="{FF2B5EF4-FFF2-40B4-BE49-F238E27FC236}">
              <a16:creationId xmlns:a16="http://schemas.microsoft.com/office/drawing/2014/main" id="{00000000-0008-0000-0200-0000B7030000}"/>
            </a:ext>
          </a:extLst>
        </xdr:cNvPr>
        <xdr:cNvCxnSpPr/>
      </xdr:nvCxnSpPr>
      <xdr:spPr>
        <a:xfrm flipV="1">
          <a:off x="18656300" y="18109474"/>
          <a:ext cx="8890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123570</xdr:rowOff>
    </xdr:from>
    <xdr:ext cx="469744" cy="259045"/>
    <xdr:sp macro="" textlink="">
      <xdr:nvSpPr>
        <xdr:cNvPr id="952" name="n_1aveValue【庁舎】&#10;一人当たり面積">
          <a:extLst>
            <a:ext uri="{FF2B5EF4-FFF2-40B4-BE49-F238E27FC236}">
              <a16:creationId xmlns:a16="http://schemas.microsoft.com/office/drawing/2014/main" id="{00000000-0008-0000-0200-0000B8030000}"/>
            </a:ext>
          </a:extLst>
        </xdr:cNvPr>
        <xdr:cNvSpPr txBox="1"/>
      </xdr:nvSpPr>
      <xdr:spPr>
        <a:xfrm>
          <a:off x="210757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53" name="n_2aveValue【庁舎】&#10;一人当たり面積">
          <a:extLst>
            <a:ext uri="{FF2B5EF4-FFF2-40B4-BE49-F238E27FC236}">
              <a16:creationId xmlns:a16="http://schemas.microsoft.com/office/drawing/2014/main" id="{00000000-0008-0000-0200-0000B9030000}"/>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75672</xdr:rowOff>
    </xdr:from>
    <xdr:ext cx="469744" cy="259045"/>
    <xdr:sp macro="" textlink="">
      <xdr:nvSpPr>
        <xdr:cNvPr id="954" name="n_3aveValue【庁舎】&#10;一人当たり面積">
          <a:extLst>
            <a:ext uri="{FF2B5EF4-FFF2-40B4-BE49-F238E27FC236}">
              <a16:creationId xmlns:a16="http://schemas.microsoft.com/office/drawing/2014/main" id="{00000000-0008-0000-0200-0000BA030000}"/>
            </a:ext>
          </a:extLst>
        </xdr:cNvPr>
        <xdr:cNvSpPr txBox="1"/>
      </xdr:nvSpPr>
      <xdr:spPr>
        <a:xfrm>
          <a:off x="19310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139898</xdr:rowOff>
    </xdr:from>
    <xdr:ext cx="469744" cy="259045"/>
    <xdr:sp macro="" textlink="">
      <xdr:nvSpPr>
        <xdr:cNvPr id="955" name="n_4aveValue【庁舎】&#10;一人当たり面積">
          <a:extLst>
            <a:ext uri="{FF2B5EF4-FFF2-40B4-BE49-F238E27FC236}">
              <a16:creationId xmlns:a16="http://schemas.microsoft.com/office/drawing/2014/main" id="{00000000-0008-0000-0200-0000BB030000}"/>
            </a:ext>
          </a:extLst>
        </xdr:cNvPr>
        <xdr:cNvSpPr txBox="1"/>
      </xdr:nvSpPr>
      <xdr:spPr>
        <a:xfrm>
          <a:off x="18421427" y="1831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31948</xdr:rowOff>
    </xdr:from>
    <xdr:ext cx="469744" cy="259045"/>
    <xdr:sp macro="" textlink="">
      <xdr:nvSpPr>
        <xdr:cNvPr id="956" name="n_1mainValue【庁舎】&#10;一人当たり面積">
          <a:extLst>
            <a:ext uri="{FF2B5EF4-FFF2-40B4-BE49-F238E27FC236}">
              <a16:creationId xmlns:a16="http://schemas.microsoft.com/office/drawing/2014/main" id="{00000000-0008-0000-0200-0000BC030000}"/>
            </a:ext>
          </a:extLst>
        </xdr:cNvPr>
        <xdr:cNvSpPr txBox="1"/>
      </xdr:nvSpPr>
      <xdr:spPr>
        <a:xfrm>
          <a:off x="21075727" y="173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42834</xdr:rowOff>
    </xdr:from>
    <xdr:ext cx="469744" cy="259045"/>
    <xdr:sp macro="" textlink="">
      <xdr:nvSpPr>
        <xdr:cNvPr id="957" name="n_2mainValue【庁舎】&#10;一人当たり面積">
          <a:extLst>
            <a:ext uri="{FF2B5EF4-FFF2-40B4-BE49-F238E27FC236}">
              <a16:creationId xmlns:a16="http://schemas.microsoft.com/office/drawing/2014/main" id="{00000000-0008-0000-0200-0000BD030000}"/>
            </a:ext>
          </a:extLst>
        </xdr:cNvPr>
        <xdr:cNvSpPr txBox="1"/>
      </xdr:nvSpPr>
      <xdr:spPr>
        <a:xfrm>
          <a:off x="20199427" y="1735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3101</xdr:rowOff>
    </xdr:from>
    <xdr:ext cx="469744" cy="259045"/>
    <xdr:sp macro="" textlink="">
      <xdr:nvSpPr>
        <xdr:cNvPr id="958" name="n_3mainValue【庁舎】&#10;一人当たり面積">
          <a:extLst>
            <a:ext uri="{FF2B5EF4-FFF2-40B4-BE49-F238E27FC236}">
              <a16:creationId xmlns:a16="http://schemas.microsoft.com/office/drawing/2014/main" id="{00000000-0008-0000-0200-0000BE030000}"/>
            </a:ext>
          </a:extLst>
        </xdr:cNvPr>
        <xdr:cNvSpPr txBox="1"/>
      </xdr:nvSpPr>
      <xdr:spPr>
        <a:xfrm>
          <a:off x="19310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47733</xdr:rowOff>
    </xdr:from>
    <xdr:ext cx="469744" cy="259045"/>
    <xdr:sp macro="" textlink="">
      <xdr:nvSpPr>
        <xdr:cNvPr id="959" name="n_4mainValue【庁舎】&#10;一人当たり面積">
          <a:extLst>
            <a:ext uri="{FF2B5EF4-FFF2-40B4-BE49-F238E27FC236}">
              <a16:creationId xmlns:a16="http://schemas.microsoft.com/office/drawing/2014/main" id="{00000000-0008-0000-0200-0000BF030000}"/>
            </a:ext>
          </a:extLst>
        </xdr:cNvPr>
        <xdr:cNvSpPr txBox="1"/>
      </xdr:nvSpPr>
      <xdr:spPr>
        <a:xfrm>
          <a:off x="18421427" y="178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00000000-0008-0000-0200-0000C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00000000-0008-0000-0200-0000C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00000000-0008-0000-0200-0000C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類似団体に比べ数値が高い中で特徴的なものとしては、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人当たり面積、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一人当たりの有形固定資産（償却資産）額、以上の項目が見て取れる。福祉施設については、合併前に各町村が独自に整備してきたため、その数が多いためと考えられる。市民会館については、築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年近く経過しているためであり、随時改修等を行っている。施設老朽化の対策として、令和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年度より長寿命化に資する大規模改修事業を計画している。一般廃棄物処理施設については、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年度に一般廃棄物処理施設の基幹的設備改良工事を行ったため、資産額が大きく増額となっている。類似団体に比べ数値が低い中で特徴的なものとしては、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有形固定資産減価償却率が見て取れる。庁舎については、新庁舎建設によるものである。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13,551
13,469
242.82
18,887,286
18,559,577
178,380
8,603,419
29,224,926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人口減少が続くなか、個人所得税や法人税の大幅な増収が見込めない上、離島という地理的条件から大企業の誘致も難しく、税収構造は非常に脆弱である。そのため財政力指数は類似団体を大きく下回っており、その状況に大きな変化は見られ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観光・農林水産業振興のほか、新たな産業創出も視野に入れ、税収基盤の強化を図るとともに、行財政改革の確実な実施により、財政の健全化を図っていく。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89952"/>
          <a:ext cx="0" cy="1247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30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337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83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89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33757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68866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03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337576"/>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023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679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127250" y="7337576"/>
          <a:ext cx="8128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0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677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34906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69892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77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69777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2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18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2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373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2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37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2982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38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2982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38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歳入における経常一般財源が年々減少するなか、地方債の新規発行抑制等の成果で類似団体内平均値と同程度の水準を維持してきた。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令和４年度においては、交付税の再算定等で経常収入は増加したが、それ以上に公債費・物件費などの経常支出が増加したため、比率は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今後も、ここ数年続く大規模事業の財源とした町債の償還が始まることで数値の悪化が予想される。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14850" y="9740688"/>
          <a:ext cx="0" cy="14211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584700" y="1113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1161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584700" y="949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9740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65</xdr:row>
      <xdr:rowOff>635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752850" y="10633921"/>
          <a:ext cx="762000" cy="9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89552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584700" y="10490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464050" y="10639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67521</xdr:rowOff>
    </xdr:from>
    <xdr:to>
      <xdr:col>19</xdr:col>
      <xdr:colOff>133350</xdr:colOff>
      <xdr:row>65</xdr:row>
      <xdr:rowOff>12700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940050" y="10633921"/>
          <a:ext cx="812800" cy="1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02050" y="1051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56108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09950" y="10292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24765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127250" y="10744200"/>
          <a:ext cx="8128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889250" y="10723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597150" y="1080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164042</xdr:rowOff>
    </xdr:from>
    <xdr:to>
      <xdr:col>11</xdr:col>
      <xdr:colOff>31750</xdr:colOff>
      <xdr:row>65</xdr:row>
      <xdr:rowOff>24765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333500" y="10730442"/>
          <a:ext cx="79375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095500" y="10737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784350" y="10824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282700" y="10695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71550" y="1077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464050" y="10687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584700" y="1065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02050" y="105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103098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09950" y="10669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889250" y="10699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73677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59715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145415</xdr:rowOff>
    </xdr:from>
    <xdr:to>
      <xdr:col>11</xdr:col>
      <xdr:colOff>82550</xdr:colOff>
      <xdr:row>65</xdr:row>
      <xdr:rowOff>75565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095500" y="107118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85742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784350" y="1048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113242</xdr:rowOff>
    </xdr:from>
    <xdr:to>
      <xdr:col>7</xdr:col>
      <xdr:colOff>31750</xdr:colOff>
      <xdr:row>65</xdr:row>
      <xdr:rowOff>43392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282700" y="106796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53569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71550" y="104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離島という地域特性から他自治体との社会福祉施設・環境衛生施設等の広域連携が難しく、各施設の運営コストが高くなっている。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また、集落が点在している為、交通機関の維持やスクールバスの運行、ごみ収集等の行政コストが全般的に割高となっている。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令和４年度については、電気料高騰や除雪経費等の影響で、物件費が大きく増額となった。</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その他、物価高騰や働き方改革のほか、雇用確保の難しさなどの影響で、業務委託費が年々増加する状況があり、改善は難しい状況にある。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514850" y="13304591"/>
          <a:ext cx="0" cy="1500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4584700" y="1477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4805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4584700" y="1305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425950" y="133045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9330</xdr:rowOff>
    </xdr:from>
    <xdr:to>
      <xdr:col>23</xdr:col>
      <xdr:colOff>133350</xdr:colOff>
      <xdr:row>84</xdr:row>
      <xdr:rowOff>64900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752850" y="13877730"/>
          <a:ext cx="762000" cy="5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4584700" y="13419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464050" y="1356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9257</xdr:rowOff>
    </xdr:from>
    <xdr:to>
      <xdr:col>19</xdr:col>
      <xdr:colOff>133350</xdr:colOff>
      <xdr:row>84</xdr:row>
      <xdr:rowOff>9330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940050" y="13877657"/>
          <a:ext cx="8128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702050" y="13537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409950" y="133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115545</xdr:rowOff>
    </xdr:from>
    <xdr:to>
      <xdr:col>15</xdr:col>
      <xdr:colOff>82550</xdr:colOff>
      <xdr:row>84</xdr:row>
      <xdr:rowOff>9257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127250" y="13818845"/>
          <a:ext cx="812800" cy="5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889250" y="13526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597150" y="1330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80739</xdr:rowOff>
    </xdr:from>
    <xdr:to>
      <xdr:col>11</xdr:col>
      <xdr:colOff>31750</xdr:colOff>
      <xdr:row>83</xdr:row>
      <xdr:rowOff>115545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333500" y="13784039"/>
          <a:ext cx="793750" cy="3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095500" y="13479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784350" y="1325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282700" y="134509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18201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971550" y="1322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14100</xdr:rowOff>
    </xdr:from>
    <xdr:to>
      <xdr:col>23</xdr:col>
      <xdr:colOff>184150</xdr:colOff>
      <xdr:row>84</xdr:row>
      <xdr:rowOff>115700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464050" y="138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157627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4584700" y="138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129980</xdr:rowOff>
    </xdr:from>
    <xdr:to>
      <xdr:col>19</xdr:col>
      <xdr:colOff>184150</xdr:colOff>
      <xdr:row>84</xdr:row>
      <xdr:rowOff>60130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702050" y="13833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44907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409950" y="1391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129907</xdr:rowOff>
    </xdr:from>
    <xdr:to>
      <xdr:col>15</xdr:col>
      <xdr:colOff>133350</xdr:colOff>
      <xdr:row>84</xdr:row>
      <xdr:rowOff>60057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889250" y="138332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44834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597150" y="1391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64745</xdr:rowOff>
    </xdr:from>
    <xdr:to>
      <xdr:col>11</xdr:col>
      <xdr:colOff>82550</xdr:colOff>
      <xdr:row>83</xdr:row>
      <xdr:rowOff>166345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095500" y="13768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151122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784350" y="1385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29939</xdr:rowOff>
    </xdr:from>
    <xdr:to>
      <xdr:col>7</xdr:col>
      <xdr:colOff>31750</xdr:colOff>
      <xdr:row>83</xdr:row>
      <xdr:rowOff>131539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282700" y="13733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116316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971550" y="1381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年の町村合併以降、平成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年度までは給与カットを実施していたため類似団体と比較し低い水準にあった。人員削減が計画通りに進んだこともあり、平成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年より段階的に給与カットを緩和したため、それ以降は類似団体と比較して高い水準で推移していたが、平成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年度に給与制度の総合的見直しを実施したことにより数値は減少傾向にある。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今後も国の給与制度に準拠し、適正に運用を行っていく。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474950" y="13252450"/>
          <a:ext cx="0" cy="1578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5563850" y="1480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4830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556385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405100" y="1325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712950" y="1449493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5563850" y="13906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430500" y="140546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87</xdr:row>
      <xdr:rowOff>131234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906500" y="14468122"/>
          <a:ext cx="80645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668500" y="140546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370050" y="1383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131234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106400" y="14468122"/>
          <a:ext cx="8001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868400" y="14108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557250" y="1388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53622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2293600" y="14494934"/>
          <a:ext cx="812800" cy="8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055600" y="1410828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763500" y="1388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2242800" y="1409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950700" y="1387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430500" y="144441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5563850" y="1441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668500" y="144441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70050" y="1453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868400" y="144173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557250" y="1450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055600" y="1444413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763500" y="145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2242800" y="14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1950700" y="146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ごみ・し尿処理、給食センター等部分的に民間委託等の推進を図ってきたものの離島という地理的条件の特殊性や人口減少が続いていることもあり、類似団体と比較すると高い数値となっている。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今後、事務事業の見直しや、事務効率化、民間委託等をさらに進めつつ職員数の適正化を図っていく。なお、当該数値は地方公務員給与実態調査の前年度数値を引用したものである。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9984004"/>
          <a:ext cx="0" cy="12011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115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1185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7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99840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95962</xdr:rowOff>
    </xdr:from>
    <xdr:to>
      <xdr:col>81</xdr:col>
      <xdr:colOff>44450</xdr:colOff>
      <xdr:row>63</xdr:row>
      <xdr:rowOff>110439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712950" y="10497262"/>
          <a:ext cx="762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0004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30500" y="101531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87757</xdr:rowOff>
    </xdr:from>
    <xdr:to>
      <xdr:col>77</xdr:col>
      <xdr:colOff>44450</xdr:colOff>
      <xdr:row>63</xdr:row>
      <xdr:rowOff>95962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06500" y="10489057"/>
          <a:ext cx="806450"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8500" y="101474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99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56871</xdr:rowOff>
    </xdr:from>
    <xdr:to>
      <xdr:col>72</xdr:col>
      <xdr:colOff>203200</xdr:colOff>
      <xdr:row>63</xdr:row>
      <xdr:rowOff>87757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10458171"/>
          <a:ext cx="8001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01469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992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42393</xdr:rowOff>
    </xdr:from>
    <xdr:to>
      <xdr:col>68</xdr:col>
      <xdr:colOff>152400</xdr:colOff>
      <xdr:row>63</xdr:row>
      <xdr:rowOff>56871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293600" y="10443693"/>
          <a:ext cx="8128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0144023"/>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991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013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990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59639</xdr:rowOff>
    </xdr:from>
    <xdr:to>
      <xdr:col>81</xdr:col>
      <xdr:colOff>95250</xdr:colOff>
      <xdr:row>63</xdr:row>
      <xdr:rowOff>161239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30500" y="104609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31716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043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45162</xdr:rowOff>
    </xdr:from>
    <xdr:to>
      <xdr:col>77</xdr:col>
      <xdr:colOff>95250</xdr:colOff>
      <xdr:row>63</xdr:row>
      <xdr:rowOff>146762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8500" y="1044646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131539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1053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36957</xdr:rowOff>
    </xdr:from>
    <xdr:to>
      <xdr:col>73</xdr:col>
      <xdr:colOff>44450</xdr:colOff>
      <xdr:row>63</xdr:row>
      <xdr:rowOff>138557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04382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123334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105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6071</xdr:rowOff>
    </xdr:from>
    <xdr:to>
      <xdr:col>68</xdr:col>
      <xdr:colOff>203200</xdr:colOff>
      <xdr:row>63</xdr:row>
      <xdr:rowOff>107671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1040737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92448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1049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163043</xdr:rowOff>
    </xdr:from>
    <xdr:to>
      <xdr:col>64</xdr:col>
      <xdr:colOff>152400</xdr:colOff>
      <xdr:row>63</xdr:row>
      <xdr:rowOff>93193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10399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77970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1047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令和元年までは、地方債の新規発行抑制等による効果で比率は年々改善傾向にあったが、平成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年頃から普通建設事業が徐々に増加してきている為、</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か年平均比率も上昇している。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大規模事業実施による新規地方債発行額の増大に伴い、さらに比率が上昇することが見込まれるが、事業計画と財政健全化のバランスをとりながら緊急度・住民ニーズを的確に把握した事業の選択により、地方債に大きく頼ることのない持続可能な財政運営を目指す。</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6170930"/>
          <a:ext cx="0" cy="1292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743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7463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592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6170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135467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712950" y="7146290"/>
          <a:ext cx="762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676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30500" y="6915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46990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906500" y="7098030"/>
          <a:ext cx="80645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8500" y="6915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669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170180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106400" y="705612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69071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66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43</xdr:row>
      <xdr:rowOff>22860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293600" y="7056120"/>
          <a:ext cx="8128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690710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66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68990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667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84667</xdr:rowOff>
    </xdr:from>
    <xdr:to>
      <xdr:col>81</xdr:col>
      <xdr:colOff>95250</xdr:colOff>
      <xdr:row>44</xdr:row>
      <xdr:rowOff>14817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30500" y="71839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56744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7156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8500" y="71018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7181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7053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71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700532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709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7077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71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令和３年度の地方債の状況は、新規借入額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3,053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百万円に対し、償還額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2,168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百万円となっており、地方債残高は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885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百万円増加した。これは、庁舎整備事業や、ジオパーク中核拠点施設整備事業に加え、令和２・３年と続けて被災した災害復旧事業に対する町債発行によるものである。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西郷港まちづくり整備事業や中出張所庁舎整備事業、小中学校大規模改修工事等の大規模事業が計画されており、さらに比率の上昇が見込まれるため、事業計画の見直しと、健全な財政運営に配慮した歳出抑制のバランスを取りながら、財政運営を推進す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230664"/>
          <a:ext cx="0" cy="15216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72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7523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142180</xdr:rowOff>
    </xdr:from>
    <xdr:to>
      <xdr:col>81</xdr:col>
      <xdr:colOff>44450</xdr:colOff>
      <xdr:row>22</xdr:row>
      <xdr:rowOff>120106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712950" y="3609280"/>
          <a:ext cx="762000" cy="14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04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142180</xdr:rowOff>
    </xdr:from>
    <xdr:to>
      <xdr:col>77</xdr:col>
      <xdr:colOff>44450</xdr:colOff>
      <xdr:row>22</xdr:row>
      <xdr:rowOff>55759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906500" y="3609280"/>
          <a:ext cx="806450" cy="7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8500" y="22591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03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7741</xdr:rowOff>
    </xdr:from>
    <xdr:to>
      <xdr:col>72</xdr:col>
      <xdr:colOff>203200</xdr:colOff>
      <xdr:row>22</xdr:row>
      <xdr:rowOff>55759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106400" y="3474841"/>
          <a:ext cx="800100" cy="2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2330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11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155303</xdr:rowOff>
    </xdr:from>
    <xdr:to>
      <xdr:col>68</xdr:col>
      <xdr:colOff>152400</xdr:colOff>
      <xdr:row>21</xdr:row>
      <xdr:rowOff>7741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293600" y="3292203"/>
          <a:ext cx="812800" cy="18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69185</xdr:rowOff>
    </xdr:from>
    <xdr:to>
      <xdr:col>68</xdr:col>
      <xdr:colOff>203200</xdr:colOff>
      <xdr:row>13</xdr:row>
      <xdr:rowOff>170785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221548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199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69306</xdr:rowOff>
    </xdr:from>
    <xdr:to>
      <xdr:col>81</xdr:col>
      <xdr:colOff>95250</xdr:colOff>
      <xdr:row>22</xdr:row>
      <xdr:rowOff>170906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430500" y="37015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136633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563850" y="36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91380</xdr:rowOff>
    </xdr:from>
    <xdr:to>
      <xdr:col>77</xdr:col>
      <xdr:colOff>95250</xdr:colOff>
      <xdr:row>22</xdr:row>
      <xdr:rowOff>21530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668500" y="3558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6307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370050" y="363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4959</xdr:rowOff>
    </xdr:from>
    <xdr:to>
      <xdr:col>73</xdr:col>
      <xdr:colOff>44450</xdr:colOff>
      <xdr:row>22</xdr:row>
      <xdr:rowOff>106559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868400" y="36371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91336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557250" y="372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128391</xdr:rowOff>
    </xdr:from>
    <xdr:to>
      <xdr:col>68</xdr:col>
      <xdr:colOff>203200</xdr:colOff>
      <xdr:row>21</xdr:row>
      <xdr:rowOff>58541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055600" y="343039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43318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763500" y="351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104503</xdr:rowOff>
    </xdr:from>
    <xdr:to>
      <xdr:col>64</xdr:col>
      <xdr:colOff>152400</xdr:colOff>
      <xdr:row>20</xdr:row>
      <xdr:rowOff>34653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242800" y="32414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19430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950700" y="33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13,551
13,469
242.82
18,887,286
18,559,577
178,380
8,603,419
29,224,926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百万円減額となったが、分母となる経常一般財源が増加したことで比率は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行政サービスの需要は多様化しており、これらに対応するための人員確保は不可欠であり、人件費の大幅な抑制は難しい状況である。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325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35560</xdr:rowOff>
    </xdr:from>
    <xdr:to>
      <xdr:col>19</xdr:col>
      <xdr:colOff>187325</xdr:colOff>
      <xdr:row>35</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63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53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73660</xdr:rowOff>
    </xdr:from>
    <xdr:to>
      <xdr:col>11</xdr:col>
      <xdr:colOff>9525</xdr:colOff>
      <xdr:row>35</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44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156210</xdr:rowOff>
    </xdr:from>
    <xdr:to>
      <xdr:col>20</xdr:col>
      <xdr:colOff>38100</xdr:colOff>
      <xdr:row>35</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45720</xdr:rowOff>
    </xdr:from>
    <xdr:to>
      <xdr:col>11</xdr:col>
      <xdr:colOff>60325</xdr:colOff>
      <xdr:row>35</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22860</xdr:rowOff>
    </xdr:from>
    <xdr:to>
      <xdr:col>6</xdr:col>
      <xdr:colOff>171450</xdr:colOff>
      <xdr:row>35</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類似団体と比較すると支出比率は低くなっているが、住民一人当たりのコストでは平均値より高い。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令和４年度については、ｸﾘｰﾝｾﾝﾀｰの閉鎖に向けた汚泥処理委託費や、電気・ガス料金高騰による増額で、</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価高騰や働き方改革のほか、雇用確保の難しさなどの影響で、業務委託費が年々増加する状況にあり、指標の改善は難しい状況にあることから、行政サービスに係る住民負担の見直しも、検討していかなければならな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98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0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60325</xdr:rowOff>
    </xdr:from>
    <xdr:to>
      <xdr:col>69</xdr:col>
      <xdr:colOff>92075</xdr:colOff>
      <xdr:row>14</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4606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76200</xdr:rowOff>
    </xdr:from>
    <xdr:to>
      <xdr:col>78</xdr:col>
      <xdr:colOff>120650</xdr:colOff>
      <xdr:row>16</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9525</xdr:rowOff>
    </xdr:from>
    <xdr:to>
      <xdr:col>65</xdr:col>
      <xdr:colOff>53975</xdr:colOff>
      <xdr:row>14</xdr:row>
      <xdr:rowOff>111125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121302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社会福祉費（高齢者・障がい者等）における扶助費が増加傾向にあるが、児童扶養手当や生活扶助の減を踏まえて横ばいとなった。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子育て支援に係る扶助費の減少は少子化に起因する部分でもあり、手放しで歓迎できる状況にない。　　</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99785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7009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700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4535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766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21062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62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町内各地域で進めている下水道整備に伴う下水道会計繰出金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の増・西郷歯科診療所新設による操出金の増などにより、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供用開始後の速やかな加入接続を促進し、自主財源確保に努めるよう促していく。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122101</xdr:rowOff>
    </xdr:from>
    <xdr:to>
      <xdr:col>82</xdr:col>
      <xdr:colOff>107950</xdr:colOff>
      <xdr:row>57</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9475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122101</xdr:rowOff>
    </xdr:from>
    <xdr:to>
      <xdr:col>78</xdr:col>
      <xdr:colOff>69850</xdr:colOff>
      <xdr:row>58</xdr:row>
      <xdr:rowOff>15966</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8947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xdr:rowOff>
    </xdr:from>
    <xdr:to>
      <xdr:col>73</xdr:col>
      <xdr:colOff>180975</xdr:colOff>
      <xdr:row>58</xdr:row>
      <xdr:rowOff>15966</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535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122101</xdr:rowOff>
    </xdr:from>
    <xdr:to>
      <xdr:col>69</xdr:col>
      <xdr:colOff>92075</xdr:colOff>
      <xdr:row>58</xdr:row>
      <xdr:rowOff>9434</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947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71301</xdr:rowOff>
    </xdr:from>
    <xdr:to>
      <xdr:col>78</xdr:col>
      <xdr:colOff>120650</xdr:colOff>
      <xdr:row>58</xdr:row>
      <xdr:rowOff>1451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157678</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30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136616</xdr:rowOff>
    </xdr:from>
    <xdr:to>
      <xdr:col>74</xdr:col>
      <xdr:colOff>31750</xdr:colOff>
      <xdr:row>58</xdr:row>
      <xdr:rowOff>66766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51543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9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130084</xdr:rowOff>
    </xdr:from>
    <xdr:to>
      <xdr:col>69</xdr:col>
      <xdr:colOff>142875</xdr:colOff>
      <xdr:row>58</xdr:row>
      <xdr:rowOff>60234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45011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71301</xdr:rowOff>
    </xdr:from>
    <xdr:to>
      <xdr:col>65</xdr:col>
      <xdr:colOff>53975</xdr:colOff>
      <xdr:row>58</xdr:row>
      <xdr:rowOff>1451</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11628</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1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補助費等の経常一般財源の多くを隠岐広域連合への負担金が占めている。広域連合に対し、歳出の抑制をお願いしているが、離島同士の共同運営事業であるため、広域での事業展開による経費節減のメリットが出にくい。</a:t>
          </a:r>
          <a:endParaRPr kumimoji="1" lang="en-US" altLang="ja-JP" sz="1200">
            <a:latin typeface="ＭＳ Ｐゴシック" panose="020B0600070205080204" pitchFamily="50" charset="-128"/>
            <a:ea typeface="ＭＳ Ｐゴシック" panose="020B0600070205080204" pitchFamily="50" charset="-128"/>
          </a:endParaRPr>
        </a:p>
        <a:p>
          <a:pPr algn="l"/>
          <a:r>
            <a:rPr kumimoji="1" lang="ja-JP" altLang="en-US" sz="1200">
              <a:latin typeface="ＭＳ Ｐゴシック" panose="020B0600070205080204" pitchFamily="50" charset="-128"/>
              <a:ea typeface="ＭＳ Ｐゴシック" panose="020B0600070205080204" pitchFamily="50" charset="-128"/>
            </a:rPr>
            <a:t>　各町村の負担割合の見直しがない限り、今後も大幅な比率改善は難しい。そのほかの補助金については多様化する行政ニーズに対応するため、住民の理解を得ながら大胆な見直しを進めていく必要がある。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009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54610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024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54610</xdr:rowOff>
    </xdr:from>
    <xdr:to>
      <xdr:col>73</xdr:col>
      <xdr:colOff>180975</xdr:colOff>
      <xdr:row>35</xdr:row>
      <xdr:rowOff>62230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05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xdr:rowOff>
    </xdr:from>
    <xdr:to>
      <xdr:col>69</xdr:col>
      <xdr:colOff>92075</xdr:colOff>
      <xdr:row>35</xdr:row>
      <xdr:rowOff>62230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01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146067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xdr:rowOff>
    </xdr:from>
    <xdr:to>
      <xdr:col>74</xdr:col>
      <xdr:colOff>31750</xdr:colOff>
      <xdr:row>35</xdr:row>
      <xdr:rowOff>105410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115587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xdr:rowOff>
    </xdr:from>
    <xdr:to>
      <xdr:col>69</xdr:col>
      <xdr:colOff>142875</xdr:colOff>
      <xdr:row>35</xdr:row>
      <xdr:rowOff>113030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123207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町村合併以降、地方債の新規発行を抑制してきたことにより公債費数値も着実に改善していたが、</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頃から普通建設事業費が増加してきている為、比率は上昇傾向にある。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こ数年実施してきた大規模事業による新規地方債発行額の増大に伴い、さらに比率が上昇することが見込まれるが、事業実施計画と財政健全化のバランスを考えた事業の選択により起債に大きく頼ることのない持続可能な財政運営を目指す。</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165863</xdr:rowOff>
    </xdr:from>
    <xdr:to>
      <xdr:col>24</xdr:col>
      <xdr:colOff>25400</xdr:colOff>
      <xdr:row>80</xdr:row>
      <xdr:rowOff>72137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710413"/>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165863</xdr:rowOff>
    </xdr:from>
    <xdr:to>
      <xdr:col>19</xdr:col>
      <xdr:colOff>187325</xdr:colOff>
      <xdr:row>80</xdr:row>
      <xdr:rowOff>67563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7104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53848</xdr:rowOff>
    </xdr:from>
    <xdr:to>
      <xdr:col>15</xdr:col>
      <xdr:colOff>98425</xdr:colOff>
      <xdr:row>80</xdr:row>
      <xdr:rowOff>67563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7698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53848</xdr:rowOff>
    </xdr:from>
    <xdr:to>
      <xdr:col>11</xdr:col>
      <xdr:colOff>9525</xdr:colOff>
      <xdr:row>80</xdr:row>
      <xdr:rowOff>149861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769848"/>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21337</xdr:rowOff>
    </xdr:from>
    <xdr:to>
      <xdr:col>24</xdr:col>
      <xdr:colOff>76200</xdr:colOff>
      <xdr:row>80</xdr:row>
      <xdr:rowOff>122937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101364</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16763</xdr:rowOff>
    </xdr:from>
    <xdr:to>
      <xdr:col>15</xdr:col>
      <xdr:colOff>149225</xdr:colOff>
      <xdr:row>80</xdr:row>
      <xdr:rowOff>118363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103140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3048</xdr:rowOff>
    </xdr:from>
    <xdr:to>
      <xdr:col>11</xdr:col>
      <xdr:colOff>60325</xdr:colOff>
      <xdr:row>80</xdr:row>
      <xdr:rowOff>104648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89425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99061</xdr:rowOff>
    </xdr:from>
    <xdr:to>
      <xdr:col>6</xdr:col>
      <xdr:colOff>171450</xdr:colOff>
      <xdr:row>81</xdr:row>
      <xdr:rowOff>29211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13988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項目では類似団体内平均値と比較し大幅に低い水準となっているが、これは本町が事業実施の際、地方債に依存することが多かったためその償還に係る一般財源の割合が多いことが要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今後も、老朽化していく施設の維持管理費の増嵩改修等により、経常収支比率が悪化することが見込まれるため、事務事業の見直しを更に進めることにより経常経費の削減に努める。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88900</xdr:rowOff>
    </xdr:from>
    <xdr:to>
      <xdr:col>82</xdr:col>
      <xdr:colOff>107950</xdr:colOff>
      <xdr:row>75</xdr:row>
      <xdr:rowOff>123190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29476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88900</xdr:rowOff>
    </xdr:from>
    <xdr:to>
      <xdr:col>78</xdr:col>
      <xdr:colOff>69850</xdr:colOff>
      <xdr:row>75</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2947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75</xdr:row>
      <xdr:rowOff>161289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997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50800</xdr:rowOff>
    </xdr:from>
    <xdr:to>
      <xdr:col>69</xdr:col>
      <xdr:colOff>92075</xdr:colOff>
      <xdr:row>75</xdr:row>
      <xdr:rowOff>161289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90955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88917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38100</xdr:rowOff>
    </xdr:from>
    <xdr:to>
      <xdr:col>78</xdr:col>
      <xdr:colOff>120650</xdr:colOff>
      <xdr:row>75</xdr:row>
      <xdr:rowOff>139700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149877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0</xdr:rowOff>
    </xdr:from>
    <xdr:to>
      <xdr:col>65</xdr:col>
      <xdr:colOff>53975</xdr:colOff>
      <xdr:row>75</xdr:row>
      <xdr:rowOff>101600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111777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7349</xdr:rowOff>
    </xdr:from>
    <xdr:to>
      <xdr:col>29</xdr:col>
      <xdr:colOff>127000</xdr:colOff>
      <xdr:row>15</xdr:row>
      <xdr:rowOff>20174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26724"/>
          <a:ext cx="647700" cy="12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13823</xdr:rowOff>
    </xdr:from>
    <xdr:to>
      <xdr:col>26</xdr:col>
      <xdr:colOff>50800</xdr:colOff>
      <xdr:row>15</xdr:row>
      <xdr:rowOff>20174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633198"/>
          <a:ext cx="698500" cy="6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13823</xdr:rowOff>
    </xdr:from>
    <xdr:to>
      <xdr:col>22</xdr:col>
      <xdr:colOff>114300</xdr:colOff>
      <xdr:row>15</xdr:row>
      <xdr:rowOff>14317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633198"/>
          <a:ext cx="698500" cy="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14317</xdr:rowOff>
    </xdr:from>
    <xdr:to>
      <xdr:col>18</xdr:col>
      <xdr:colOff>177800</xdr:colOff>
      <xdr:row>15</xdr:row>
      <xdr:rowOff>29373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633692"/>
          <a:ext cx="698500" cy="15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25452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39081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127999</xdr:rowOff>
    </xdr:from>
    <xdr:to>
      <xdr:col>29</xdr:col>
      <xdr:colOff>177800</xdr:colOff>
      <xdr:row>15</xdr:row>
      <xdr:rowOff>58149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75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144526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2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140824</xdr:rowOff>
    </xdr:from>
    <xdr:to>
      <xdr:col>26</xdr:col>
      <xdr:colOff>101600</xdr:colOff>
      <xdr:row>15</xdr:row>
      <xdr:rowOff>70974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58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81151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57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134473</xdr:rowOff>
    </xdr:from>
    <xdr:to>
      <xdr:col>22</xdr:col>
      <xdr:colOff>165100</xdr:colOff>
      <xdr:row>15</xdr:row>
      <xdr:rowOff>64623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58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74800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35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134967</xdr:rowOff>
    </xdr:from>
    <xdr:to>
      <xdr:col>19</xdr:col>
      <xdr:colOff>38100</xdr:colOff>
      <xdr:row>15</xdr:row>
      <xdr:rowOff>65117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58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75294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3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150023</xdr:rowOff>
    </xdr:from>
    <xdr:to>
      <xdr:col>15</xdr:col>
      <xdr:colOff>101600</xdr:colOff>
      <xdr:row>15</xdr:row>
      <xdr:rowOff>80173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597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90350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36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120009</xdr:rowOff>
    </xdr:from>
    <xdr:to>
      <xdr:col>29</xdr:col>
      <xdr:colOff>127000</xdr:colOff>
      <xdr:row>33</xdr:row>
      <xdr:rowOff>222079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044559"/>
          <a:ext cx="647700" cy="102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322254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8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222079</xdr:rowOff>
    </xdr:from>
    <xdr:to>
      <xdr:col>26</xdr:col>
      <xdr:colOff>50800</xdr:colOff>
      <xdr:row>33</xdr:row>
      <xdr:rowOff>258997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146629"/>
          <a:ext cx="698500" cy="36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120076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3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258997</xdr:rowOff>
    </xdr:from>
    <xdr:to>
      <xdr:col>22</xdr:col>
      <xdr:colOff>114300</xdr:colOff>
      <xdr:row>34</xdr:row>
      <xdr:rowOff>137782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183547"/>
          <a:ext cx="698500" cy="221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130467</xdr:rowOff>
    </xdr:from>
    <xdr:to>
      <xdr:col>18</xdr:col>
      <xdr:colOff>177800</xdr:colOff>
      <xdr:row>34</xdr:row>
      <xdr:rowOff>137782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397917"/>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177798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8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196638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69209</xdr:rowOff>
    </xdr:from>
    <xdr:to>
      <xdr:col>29</xdr:col>
      <xdr:colOff>177800</xdr:colOff>
      <xdr:row>33</xdr:row>
      <xdr:rowOff>170809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5993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15886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594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171279</xdr:rowOff>
    </xdr:from>
    <xdr:to>
      <xdr:col>26</xdr:col>
      <xdr:colOff>101600</xdr:colOff>
      <xdr:row>33</xdr:row>
      <xdr:rowOff>272879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095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111606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586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208197</xdr:rowOff>
    </xdr:from>
    <xdr:to>
      <xdr:col>22</xdr:col>
      <xdr:colOff>165100</xdr:colOff>
      <xdr:row>33</xdr:row>
      <xdr:rowOff>309797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13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148524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590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86982</xdr:rowOff>
    </xdr:from>
    <xdr:to>
      <xdr:col>19</xdr:col>
      <xdr:colOff>38100</xdr:colOff>
      <xdr:row>34</xdr:row>
      <xdr:rowOff>188582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35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198759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12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79667</xdr:rowOff>
    </xdr:from>
    <xdr:to>
      <xdr:col>15</xdr:col>
      <xdr:colOff>101600</xdr:colOff>
      <xdr:row>34</xdr:row>
      <xdr:rowOff>181267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347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191444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11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13,551
13,469
242.82
18,887,286
18,559,577
178,380
8,603,419
29,224,926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69076</xdr:rowOff>
    </xdr:from>
    <xdr:to>
      <xdr:col>24</xdr:col>
      <xdr:colOff>63500</xdr:colOff>
      <xdr:row>34</xdr:row>
      <xdr:rowOff>95731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898376"/>
          <a:ext cx="8382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95731</xdr:rowOff>
    </xdr:from>
    <xdr:to>
      <xdr:col>19</xdr:col>
      <xdr:colOff>177800</xdr:colOff>
      <xdr:row>34</xdr:row>
      <xdr:rowOff>110023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925031"/>
          <a:ext cx="8890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110023</xdr:rowOff>
    </xdr:from>
    <xdr:to>
      <xdr:col>15</xdr:col>
      <xdr:colOff>50800</xdr:colOff>
      <xdr:row>34</xdr:row>
      <xdr:rowOff>165084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939323"/>
          <a:ext cx="889000" cy="5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165084</xdr:rowOff>
    </xdr:from>
    <xdr:to>
      <xdr:col>10</xdr:col>
      <xdr:colOff>114300</xdr:colOff>
      <xdr:row>35</xdr:row>
      <xdr:rowOff>3857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94384"/>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102531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113253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18276</xdr:rowOff>
    </xdr:from>
    <xdr:to>
      <xdr:col>24</xdr:col>
      <xdr:colOff>114300</xdr:colOff>
      <xdr:row>34</xdr:row>
      <xdr:rowOff>119876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4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41153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6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44931</xdr:rowOff>
    </xdr:from>
    <xdr:to>
      <xdr:col>20</xdr:col>
      <xdr:colOff>38100</xdr:colOff>
      <xdr:row>34</xdr:row>
      <xdr:rowOff>146531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163058</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4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59223</xdr:rowOff>
    </xdr:from>
    <xdr:to>
      <xdr:col>15</xdr:col>
      <xdr:colOff>101600</xdr:colOff>
      <xdr:row>34</xdr:row>
      <xdr:rowOff>160823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8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5900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66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114284</xdr:rowOff>
    </xdr:from>
    <xdr:to>
      <xdr:col>10</xdr:col>
      <xdr:colOff>165100</xdr:colOff>
      <xdr:row>35</xdr:row>
      <xdr:rowOff>44434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60961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1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124507</xdr:rowOff>
    </xdr:from>
    <xdr:to>
      <xdr:col>6</xdr:col>
      <xdr:colOff>38100</xdr:colOff>
      <xdr:row>35</xdr:row>
      <xdr:rowOff>54657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71184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2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158102</xdr:rowOff>
    </xdr:from>
    <xdr:to>
      <xdr:col>24</xdr:col>
      <xdr:colOff>63500</xdr:colOff>
      <xdr:row>55</xdr:row>
      <xdr:rowOff>29478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416402"/>
          <a:ext cx="838200" cy="4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29478</xdr:rowOff>
    </xdr:from>
    <xdr:to>
      <xdr:col>19</xdr:col>
      <xdr:colOff>177800</xdr:colOff>
      <xdr:row>55</xdr:row>
      <xdr:rowOff>40287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459228"/>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23164</xdr:rowOff>
    </xdr:from>
    <xdr:to>
      <xdr:col>15</xdr:col>
      <xdr:colOff>50800</xdr:colOff>
      <xdr:row>55</xdr:row>
      <xdr:rowOff>40287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452914"/>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89350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23164</xdr:rowOff>
    </xdr:from>
    <xdr:to>
      <xdr:col>10</xdr:col>
      <xdr:colOff>114300</xdr:colOff>
      <xdr:row>55</xdr:row>
      <xdr:rowOff>57056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452914"/>
          <a:ext cx="8890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83260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108013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107302</xdr:rowOff>
    </xdr:from>
    <xdr:to>
      <xdr:col>24</xdr:col>
      <xdr:colOff>114300</xdr:colOff>
      <xdr:row>55</xdr:row>
      <xdr:rowOff>37452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6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130179</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1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150128</xdr:rowOff>
    </xdr:from>
    <xdr:to>
      <xdr:col>20</xdr:col>
      <xdr:colOff>38100</xdr:colOff>
      <xdr:row>55</xdr:row>
      <xdr:rowOff>80278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96805</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18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160937</xdr:rowOff>
    </xdr:from>
    <xdr:to>
      <xdr:col>15</xdr:col>
      <xdr:colOff>101600</xdr:colOff>
      <xdr:row>55</xdr:row>
      <xdr:rowOff>91087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41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107614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19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143814</xdr:rowOff>
    </xdr:from>
    <xdr:to>
      <xdr:col>10</xdr:col>
      <xdr:colOff>165100</xdr:colOff>
      <xdr:row>55</xdr:row>
      <xdr:rowOff>73964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90491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17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6256</xdr:rowOff>
    </xdr:from>
    <xdr:to>
      <xdr:col>6</xdr:col>
      <xdr:colOff>38100</xdr:colOff>
      <xdr:row>55</xdr:row>
      <xdr:rowOff>107856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124383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2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129794</xdr:rowOff>
    </xdr:from>
    <xdr:to>
      <xdr:col>24</xdr:col>
      <xdr:colOff>63500</xdr:colOff>
      <xdr:row>78</xdr:row>
      <xdr:rowOff>55004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31444"/>
          <a:ext cx="838200" cy="9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80798</xdr:rowOff>
    </xdr:from>
    <xdr:to>
      <xdr:col>19</xdr:col>
      <xdr:colOff>177800</xdr:colOff>
      <xdr:row>78</xdr:row>
      <xdr:rowOff>55004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282448"/>
          <a:ext cx="889000" cy="1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80798</xdr:rowOff>
    </xdr:from>
    <xdr:to>
      <xdr:col>15</xdr:col>
      <xdr:colOff>50800</xdr:colOff>
      <xdr:row>78</xdr:row>
      <xdr:rowOff>92151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82448"/>
          <a:ext cx="889000" cy="18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92151</xdr:rowOff>
    </xdr:from>
    <xdr:to>
      <xdr:col>10</xdr:col>
      <xdr:colOff>114300</xdr:colOff>
      <xdr:row>78</xdr:row>
      <xdr:rowOff>93484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6525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78994</xdr:rowOff>
    </xdr:from>
    <xdr:to>
      <xdr:col>24</xdr:col>
      <xdr:colOff>114300</xdr:colOff>
      <xdr:row>78</xdr:row>
      <xdr:rowOff>9144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57421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4204</xdr:rowOff>
    </xdr:from>
    <xdr:to>
      <xdr:col>20</xdr:col>
      <xdr:colOff>38100</xdr:colOff>
      <xdr:row>78</xdr:row>
      <xdr:rowOff>105804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96931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29998</xdr:rowOff>
    </xdr:from>
    <xdr:to>
      <xdr:col>15</xdr:col>
      <xdr:colOff>101600</xdr:colOff>
      <xdr:row>77</xdr:row>
      <xdr:rowOff>131598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148125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00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41351</xdr:rowOff>
    </xdr:from>
    <xdr:to>
      <xdr:col>10</xdr:col>
      <xdr:colOff>165100</xdr:colOff>
      <xdr:row>78</xdr:row>
      <xdr:rowOff>142951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134078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0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42684</xdr:rowOff>
    </xdr:from>
    <xdr:to>
      <xdr:col>6</xdr:col>
      <xdr:colOff>38100</xdr:colOff>
      <xdr:row>78</xdr:row>
      <xdr:rowOff>144284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135411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0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56828</xdr:rowOff>
    </xdr:from>
    <xdr:to>
      <xdr:col>24</xdr:col>
      <xdr:colOff>63500</xdr:colOff>
      <xdr:row>92</xdr:row>
      <xdr:rowOff>151848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30228"/>
          <a:ext cx="838200" cy="9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151848</xdr:rowOff>
    </xdr:from>
    <xdr:to>
      <xdr:col>19</xdr:col>
      <xdr:colOff>177800</xdr:colOff>
      <xdr:row>93</xdr:row>
      <xdr:rowOff>150695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5925248"/>
          <a:ext cx="889000" cy="17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150695</xdr:rowOff>
    </xdr:from>
    <xdr:to>
      <xdr:col>15</xdr:col>
      <xdr:colOff>50800</xdr:colOff>
      <xdr:row>93</xdr:row>
      <xdr:rowOff>162886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095545"/>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157542</xdr:rowOff>
    </xdr:from>
    <xdr:to>
      <xdr:col>10</xdr:col>
      <xdr:colOff>114300</xdr:colOff>
      <xdr:row>93</xdr:row>
      <xdr:rowOff>162886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102392"/>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6028</xdr:rowOff>
    </xdr:from>
    <xdr:to>
      <xdr:col>24</xdr:col>
      <xdr:colOff>114300</xdr:colOff>
      <xdr:row>92</xdr:row>
      <xdr:rowOff>107628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7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28905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3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101048</xdr:rowOff>
    </xdr:from>
    <xdr:to>
      <xdr:col>20</xdr:col>
      <xdr:colOff>38100</xdr:colOff>
      <xdr:row>93</xdr:row>
      <xdr:rowOff>31198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8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47725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64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99895</xdr:rowOff>
    </xdr:from>
    <xdr:to>
      <xdr:col>15</xdr:col>
      <xdr:colOff>101600</xdr:colOff>
      <xdr:row>94</xdr:row>
      <xdr:rowOff>30045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0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46572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81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112086</xdr:rowOff>
    </xdr:from>
    <xdr:to>
      <xdr:col>10</xdr:col>
      <xdr:colOff>165100</xdr:colOff>
      <xdr:row>94</xdr:row>
      <xdr:rowOff>42236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05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58763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83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106742</xdr:rowOff>
    </xdr:from>
    <xdr:to>
      <xdr:col>6</xdr:col>
      <xdr:colOff>38100</xdr:colOff>
      <xdr:row>94</xdr:row>
      <xdr:rowOff>36892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0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53419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82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8941</xdr:rowOff>
    </xdr:from>
    <xdr:to>
      <xdr:col>54</xdr:col>
      <xdr:colOff>189865</xdr:colOff>
      <xdr:row>38</xdr:row>
      <xdr:rowOff>41711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666791"/>
          <a:ext cx="1270" cy="89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45538</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6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41711</xdr:rowOff>
    </xdr:from>
    <xdr:to>
      <xdr:col>55</xdr:col>
      <xdr:colOff>88900</xdr:colOff>
      <xdr:row>38</xdr:row>
      <xdr:rowOff>41711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5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127068</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4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8941</xdr:rowOff>
    </xdr:from>
    <xdr:to>
      <xdr:col>55</xdr:col>
      <xdr:colOff>88900</xdr:colOff>
      <xdr:row>33</xdr:row>
      <xdr:rowOff>8941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54040</xdr:rowOff>
    </xdr:from>
    <xdr:to>
      <xdr:col>55</xdr:col>
      <xdr:colOff>0</xdr:colOff>
      <xdr:row>34</xdr:row>
      <xdr:rowOff>25419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711890"/>
          <a:ext cx="8382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53760</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259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75333</xdr:rowOff>
    </xdr:from>
    <xdr:to>
      <xdr:col>55</xdr:col>
      <xdr:colOff>50800</xdr:colOff>
      <xdr:row>37</xdr:row>
      <xdr:rowOff>5483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4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129676</xdr:rowOff>
    </xdr:from>
    <xdr:to>
      <xdr:col>50</xdr:col>
      <xdr:colOff>114300</xdr:colOff>
      <xdr:row>34</xdr:row>
      <xdr:rowOff>25419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5444626"/>
          <a:ext cx="889000" cy="4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101789</xdr:rowOff>
    </xdr:from>
    <xdr:to>
      <xdr:col>50</xdr:col>
      <xdr:colOff>165100</xdr:colOff>
      <xdr:row>37</xdr:row>
      <xdr:rowOff>31939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7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23066</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636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129676</xdr:rowOff>
    </xdr:from>
    <xdr:to>
      <xdr:col>45</xdr:col>
      <xdr:colOff>177800</xdr:colOff>
      <xdr:row>34</xdr:row>
      <xdr:rowOff>98956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5444626"/>
          <a:ext cx="889000" cy="48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58972</xdr:rowOff>
    </xdr:from>
    <xdr:to>
      <xdr:col>46</xdr:col>
      <xdr:colOff>38100</xdr:colOff>
      <xdr:row>34</xdr:row>
      <xdr:rowOff>160572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151699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598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98956</xdr:rowOff>
    </xdr:from>
    <xdr:to>
      <xdr:col>41</xdr:col>
      <xdr:colOff>50800</xdr:colOff>
      <xdr:row>34</xdr:row>
      <xdr:rowOff>163173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928256"/>
          <a:ext cx="889000" cy="6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550</xdr:rowOff>
    </xdr:from>
    <xdr:to>
      <xdr:col>41</xdr:col>
      <xdr:colOff>101600</xdr:colOff>
      <xdr:row>37</xdr:row>
      <xdr:rowOff>102150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93277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43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6055</xdr:rowOff>
    </xdr:from>
    <xdr:to>
      <xdr:col>36</xdr:col>
      <xdr:colOff>165100</xdr:colOff>
      <xdr:row>37</xdr:row>
      <xdr:rowOff>107655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98782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4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3240</xdr:rowOff>
    </xdr:from>
    <xdr:to>
      <xdr:col>55</xdr:col>
      <xdr:colOff>50800</xdr:colOff>
      <xdr:row>33</xdr:row>
      <xdr:rowOff>104840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6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89617</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57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146069</xdr:rowOff>
    </xdr:from>
    <xdr:to>
      <xdr:col>50</xdr:col>
      <xdr:colOff>165100</xdr:colOff>
      <xdr:row>34</xdr:row>
      <xdr:rowOff>76219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8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92746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5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78876</xdr:rowOff>
    </xdr:from>
    <xdr:to>
      <xdr:col>46</xdr:col>
      <xdr:colOff>38100</xdr:colOff>
      <xdr:row>32</xdr:row>
      <xdr:rowOff>9026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53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25553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16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48156</xdr:rowOff>
    </xdr:from>
    <xdr:to>
      <xdr:col>41</xdr:col>
      <xdr:colOff>101600</xdr:colOff>
      <xdr:row>34</xdr:row>
      <xdr:rowOff>149756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8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166283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112373</xdr:rowOff>
    </xdr:from>
    <xdr:to>
      <xdr:col>36</xdr:col>
      <xdr:colOff>165100</xdr:colOff>
      <xdr:row>35</xdr:row>
      <xdr:rowOff>42523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9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59050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7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114154</xdr:rowOff>
    </xdr:from>
    <xdr:to>
      <xdr:col>54</xdr:col>
      <xdr:colOff>189865</xdr:colOff>
      <xdr:row>58</xdr:row>
      <xdr:rowOff>161627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9029554"/>
          <a:ext cx="1270" cy="1076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165454</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161627</xdr:rowOff>
    </xdr:from>
    <xdr:to>
      <xdr:col>55</xdr:col>
      <xdr:colOff>88900</xdr:colOff>
      <xdr:row>58</xdr:row>
      <xdr:rowOff>161627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60831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80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114154</xdr:rowOff>
    </xdr:from>
    <xdr:to>
      <xdr:col>55</xdr:col>
      <xdr:colOff>88900</xdr:colOff>
      <xdr:row>52</xdr:row>
      <xdr:rowOff>114154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0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114154</xdr:rowOff>
    </xdr:from>
    <xdr:to>
      <xdr:col>55</xdr:col>
      <xdr:colOff>0</xdr:colOff>
      <xdr:row>53</xdr:row>
      <xdr:rowOff>65249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029554"/>
          <a:ext cx="838200" cy="12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138429</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3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160002</xdr:rowOff>
    </xdr:from>
    <xdr:to>
      <xdr:col>55</xdr:col>
      <xdr:colOff>50800</xdr:colOff>
      <xdr:row>57</xdr:row>
      <xdr:rowOff>90152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6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85906</xdr:rowOff>
    </xdr:from>
    <xdr:to>
      <xdr:col>50</xdr:col>
      <xdr:colOff>114300</xdr:colOff>
      <xdr:row>53</xdr:row>
      <xdr:rowOff>65249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8829856"/>
          <a:ext cx="889000" cy="3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135542</xdr:rowOff>
    </xdr:from>
    <xdr:to>
      <xdr:col>50</xdr:col>
      <xdr:colOff>165100</xdr:colOff>
      <xdr:row>57</xdr:row>
      <xdr:rowOff>65692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56819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2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29876</xdr:rowOff>
    </xdr:from>
    <xdr:to>
      <xdr:col>45</xdr:col>
      <xdr:colOff>177800</xdr:colOff>
      <xdr:row>51</xdr:row>
      <xdr:rowOff>85906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8773826"/>
          <a:ext cx="889000" cy="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61338</xdr:rowOff>
    </xdr:from>
    <xdr:to>
      <xdr:col>46</xdr:col>
      <xdr:colOff>38100</xdr:colOff>
      <xdr:row>56</xdr:row>
      <xdr:rowOff>162938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154065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29876</xdr:rowOff>
    </xdr:from>
    <xdr:to>
      <xdr:col>41</xdr:col>
      <xdr:colOff>50800</xdr:colOff>
      <xdr:row>54</xdr:row>
      <xdr:rowOff>39143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8773826"/>
          <a:ext cx="889000" cy="52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114084</xdr:rowOff>
    </xdr:from>
    <xdr:to>
      <xdr:col>41</xdr:col>
      <xdr:colOff>101600</xdr:colOff>
      <xdr:row>57</xdr:row>
      <xdr:rowOff>44234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35361</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xdr:rowOff>
    </xdr:from>
    <xdr:to>
      <xdr:col>36</xdr:col>
      <xdr:colOff>165100</xdr:colOff>
      <xdr:row>57</xdr:row>
      <xdr:rowOff>101620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92747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63354</xdr:rowOff>
    </xdr:from>
    <xdr:to>
      <xdr:col>55</xdr:col>
      <xdr:colOff>50800</xdr:colOff>
      <xdr:row>52</xdr:row>
      <xdr:rowOff>164954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89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16381</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893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14449</xdr:rowOff>
    </xdr:from>
    <xdr:to>
      <xdr:col>50</xdr:col>
      <xdr:colOff>165100</xdr:colOff>
      <xdr:row>53</xdr:row>
      <xdr:rowOff>116049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1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132576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87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35106</xdr:rowOff>
    </xdr:from>
    <xdr:to>
      <xdr:col>46</xdr:col>
      <xdr:colOff>38100</xdr:colOff>
      <xdr:row>51</xdr:row>
      <xdr:rowOff>136706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87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153233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855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150526</xdr:rowOff>
    </xdr:from>
    <xdr:to>
      <xdr:col>41</xdr:col>
      <xdr:colOff>101600</xdr:colOff>
      <xdr:row>51</xdr:row>
      <xdr:rowOff>80676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87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97203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49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159793</xdr:rowOff>
    </xdr:from>
    <xdr:to>
      <xdr:col>36</xdr:col>
      <xdr:colOff>165100</xdr:colOff>
      <xdr:row>54</xdr:row>
      <xdr:rowOff>89943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2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106470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02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19762</xdr:rowOff>
    </xdr:from>
    <xdr:to>
      <xdr:col>55</xdr:col>
      <xdr:colOff>0</xdr:colOff>
      <xdr:row>78</xdr:row>
      <xdr:rowOff>39719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221412"/>
          <a:ext cx="838200" cy="19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100281</xdr:rowOff>
    </xdr:from>
    <xdr:to>
      <xdr:col>50</xdr:col>
      <xdr:colOff>114300</xdr:colOff>
      <xdr:row>77</xdr:row>
      <xdr:rowOff>19762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101781"/>
          <a:ext cx="889000" cy="111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3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100281</xdr:rowOff>
    </xdr:from>
    <xdr:to>
      <xdr:col>45</xdr:col>
      <xdr:colOff>177800</xdr:colOff>
      <xdr:row>70</xdr:row>
      <xdr:rowOff>166545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101781"/>
          <a:ext cx="889000" cy="6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87383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166545</xdr:rowOff>
    </xdr:from>
    <xdr:to>
      <xdr:col>41</xdr:col>
      <xdr:colOff>50800</xdr:colOff>
      <xdr:row>76</xdr:row>
      <xdr:rowOff>17354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168045"/>
          <a:ext cx="889000" cy="87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142322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58571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4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160369</xdr:rowOff>
    </xdr:from>
    <xdr:to>
      <xdr:col>55</xdr:col>
      <xdr:colOff>50800</xdr:colOff>
      <xdr:row>78</xdr:row>
      <xdr:rowOff>90519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138796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4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140412</xdr:rowOff>
    </xdr:from>
    <xdr:to>
      <xdr:col>50</xdr:col>
      <xdr:colOff>165100</xdr:colOff>
      <xdr:row>77</xdr:row>
      <xdr:rowOff>70562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87089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49481</xdr:rowOff>
    </xdr:from>
    <xdr:to>
      <xdr:col>46</xdr:col>
      <xdr:colOff>38100</xdr:colOff>
      <xdr:row>70</xdr:row>
      <xdr:rowOff>151081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0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167608</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182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115745</xdr:rowOff>
    </xdr:from>
    <xdr:to>
      <xdr:col>41</xdr:col>
      <xdr:colOff>101600</xdr:colOff>
      <xdr:row>71</xdr:row>
      <xdr:rowOff>45895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1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62422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189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138003</xdr:rowOff>
    </xdr:from>
    <xdr:to>
      <xdr:col>36</xdr:col>
      <xdr:colOff>165100</xdr:colOff>
      <xdr:row>76</xdr:row>
      <xdr:rowOff>68154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967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84680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77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135224</xdr:rowOff>
    </xdr:from>
    <xdr:to>
      <xdr:col>55</xdr:col>
      <xdr:colOff>0</xdr:colOff>
      <xdr:row>93</xdr:row>
      <xdr:rowOff>87804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5737174"/>
          <a:ext cx="838200" cy="29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87804</xdr:rowOff>
    </xdr:from>
    <xdr:to>
      <xdr:col>50</xdr:col>
      <xdr:colOff>114300</xdr:colOff>
      <xdr:row>95</xdr:row>
      <xdr:rowOff>49047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032654"/>
          <a:ext cx="889000" cy="30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66740</xdr:rowOff>
    </xdr:from>
    <xdr:to>
      <xdr:col>45</xdr:col>
      <xdr:colOff>177800</xdr:colOff>
      <xdr:row>95</xdr:row>
      <xdr:rowOff>49047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183040"/>
          <a:ext cx="889000" cy="15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70170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66740</xdr:rowOff>
    </xdr:from>
    <xdr:to>
      <xdr:col>41</xdr:col>
      <xdr:colOff>50800</xdr:colOff>
      <xdr:row>94</xdr:row>
      <xdr:rowOff>166798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183040"/>
          <a:ext cx="889000" cy="1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100113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125967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84424</xdr:rowOff>
    </xdr:from>
    <xdr:to>
      <xdr:col>55</xdr:col>
      <xdr:colOff>50800</xdr:colOff>
      <xdr:row>92</xdr:row>
      <xdr:rowOff>14574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6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37451</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63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37004</xdr:rowOff>
    </xdr:from>
    <xdr:to>
      <xdr:col>50</xdr:col>
      <xdr:colOff>165100</xdr:colOff>
      <xdr:row>93</xdr:row>
      <xdr:rowOff>138604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98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155131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575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169697</xdr:rowOff>
    </xdr:from>
    <xdr:to>
      <xdr:col>46</xdr:col>
      <xdr:colOff>38100</xdr:colOff>
      <xdr:row>95</xdr:row>
      <xdr:rowOff>99847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2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116374</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06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15940</xdr:rowOff>
    </xdr:from>
    <xdr:to>
      <xdr:col>41</xdr:col>
      <xdr:colOff>101600</xdr:colOff>
      <xdr:row>94</xdr:row>
      <xdr:rowOff>117540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1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134067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590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115998</xdr:rowOff>
    </xdr:from>
    <xdr:to>
      <xdr:col>36</xdr:col>
      <xdr:colOff>165100</xdr:colOff>
      <xdr:row>95</xdr:row>
      <xdr:rowOff>46148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2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62675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00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135528</xdr:rowOff>
    </xdr:from>
    <xdr:to>
      <xdr:col>85</xdr:col>
      <xdr:colOff>127000</xdr:colOff>
      <xdr:row>32</xdr:row>
      <xdr:rowOff>23190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5279028"/>
          <a:ext cx="838200" cy="23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13111</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2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135528</xdr:rowOff>
    </xdr:from>
    <xdr:to>
      <xdr:col>81</xdr:col>
      <xdr:colOff>50800</xdr:colOff>
      <xdr:row>35</xdr:row>
      <xdr:rowOff>78225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5279028"/>
          <a:ext cx="889000" cy="7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126154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78225</xdr:rowOff>
    </xdr:from>
    <xdr:to>
      <xdr:col>76</xdr:col>
      <xdr:colOff>114300</xdr:colOff>
      <xdr:row>38</xdr:row>
      <xdr:rowOff>90798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078975"/>
          <a:ext cx="889000" cy="5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157852</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12198</xdr:rowOff>
    </xdr:from>
    <xdr:to>
      <xdr:col>71</xdr:col>
      <xdr:colOff>177800</xdr:colOff>
      <xdr:row>38</xdr:row>
      <xdr:rowOff>90798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527298"/>
          <a:ext cx="8890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133316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143840</xdr:rowOff>
    </xdr:from>
    <xdr:to>
      <xdr:col>85</xdr:col>
      <xdr:colOff>177800</xdr:colOff>
      <xdr:row>32</xdr:row>
      <xdr:rowOff>73990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4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58767</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3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84728</xdr:rowOff>
    </xdr:from>
    <xdr:to>
      <xdr:col>81</xdr:col>
      <xdr:colOff>101600</xdr:colOff>
      <xdr:row>31</xdr:row>
      <xdr:rowOff>14878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2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31405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500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27425</xdr:rowOff>
    </xdr:from>
    <xdr:to>
      <xdr:col>76</xdr:col>
      <xdr:colOff>165100</xdr:colOff>
      <xdr:row>35</xdr:row>
      <xdr:rowOff>129025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0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145552</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58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39998</xdr:rowOff>
    </xdr:from>
    <xdr:to>
      <xdr:col>72</xdr:col>
      <xdr:colOff>38100</xdr:colOff>
      <xdr:row>38</xdr:row>
      <xdr:rowOff>141598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158126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33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132848</xdr:rowOff>
    </xdr:from>
    <xdr:to>
      <xdr:col>67</xdr:col>
      <xdr:colOff>101600</xdr:colOff>
      <xdr:row>38</xdr:row>
      <xdr:rowOff>62998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79525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2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76858</xdr:rowOff>
    </xdr:from>
    <xdr:to>
      <xdr:col>85</xdr:col>
      <xdr:colOff>127000</xdr:colOff>
      <xdr:row>71</xdr:row>
      <xdr:rowOff>161706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249808"/>
          <a:ext cx="838200" cy="8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119995</xdr:rowOff>
    </xdr:from>
    <xdr:to>
      <xdr:col>81</xdr:col>
      <xdr:colOff>50800</xdr:colOff>
      <xdr:row>71</xdr:row>
      <xdr:rowOff>161706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292945"/>
          <a:ext cx="889000" cy="4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119995</xdr:rowOff>
    </xdr:from>
    <xdr:to>
      <xdr:col>76</xdr:col>
      <xdr:colOff>114300</xdr:colOff>
      <xdr:row>71</xdr:row>
      <xdr:rowOff>156060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2292945"/>
          <a:ext cx="889000" cy="3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22337</xdr:rowOff>
    </xdr:from>
    <xdr:to>
      <xdr:col>71</xdr:col>
      <xdr:colOff>177800</xdr:colOff>
      <xdr:row>71</xdr:row>
      <xdr:rowOff>156060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2195287"/>
          <a:ext cx="889000" cy="1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17378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26058</xdr:rowOff>
    </xdr:from>
    <xdr:to>
      <xdr:col>85</xdr:col>
      <xdr:colOff>177800</xdr:colOff>
      <xdr:row>71</xdr:row>
      <xdr:rowOff>127658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1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150535</xdr:rowOff>
    </xdr:from>
    <xdr:ext cx="599010"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15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110906</xdr:rowOff>
    </xdr:from>
    <xdr:to>
      <xdr:col>81</xdr:col>
      <xdr:colOff>101600</xdr:colOff>
      <xdr:row>72</xdr:row>
      <xdr:rowOff>41056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2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57583</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181795" y="1205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69195</xdr:rowOff>
    </xdr:from>
    <xdr:to>
      <xdr:col>76</xdr:col>
      <xdr:colOff>165100</xdr:colOff>
      <xdr:row>71</xdr:row>
      <xdr:rowOff>170795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2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15872</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292795" y="1201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105260</xdr:rowOff>
    </xdr:from>
    <xdr:to>
      <xdr:col>72</xdr:col>
      <xdr:colOff>38100</xdr:colOff>
      <xdr:row>72</xdr:row>
      <xdr:rowOff>35410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2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51937</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205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142987</xdr:rowOff>
    </xdr:from>
    <xdr:to>
      <xdr:col>67</xdr:col>
      <xdr:colOff>101600</xdr:colOff>
      <xdr:row>71</xdr:row>
      <xdr:rowOff>73137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1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89664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191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49535</xdr:rowOff>
    </xdr:from>
    <xdr:to>
      <xdr:col>85</xdr:col>
      <xdr:colOff>127000</xdr:colOff>
      <xdr:row>98</xdr:row>
      <xdr:rowOff>114965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851635"/>
          <a:ext cx="838200" cy="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49535</xdr:rowOff>
    </xdr:from>
    <xdr:to>
      <xdr:col>81</xdr:col>
      <xdr:colOff>50800</xdr:colOff>
      <xdr:row>98</xdr:row>
      <xdr:rowOff>119473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851635"/>
          <a:ext cx="889000" cy="6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119473</xdr:rowOff>
    </xdr:from>
    <xdr:to>
      <xdr:col>76</xdr:col>
      <xdr:colOff>114300</xdr:colOff>
      <xdr:row>98</xdr:row>
      <xdr:rowOff>123191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921573"/>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117205</xdr:rowOff>
    </xdr:from>
    <xdr:to>
      <xdr:col>71</xdr:col>
      <xdr:colOff>177800</xdr:colOff>
      <xdr:row>98</xdr:row>
      <xdr:rowOff>123191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19305"/>
          <a:ext cx="889000" cy="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64165</xdr:rowOff>
    </xdr:from>
    <xdr:to>
      <xdr:col>85</xdr:col>
      <xdr:colOff>177800</xdr:colOff>
      <xdr:row>98</xdr:row>
      <xdr:rowOff>165765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150542</xdr:rowOff>
    </xdr:from>
    <xdr:ext cx="469744"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8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170185</xdr:rowOff>
    </xdr:from>
    <xdr:to>
      <xdr:col>81</xdr:col>
      <xdr:colOff>101600</xdr:colOff>
      <xdr:row>98</xdr:row>
      <xdr:rowOff>100335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0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91462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9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68673</xdr:rowOff>
    </xdr:from>
    <xdr:to>
      <xdr:col>76</xdr:col>
      <xdr:colOff>165100</xdr:colOff>
      <xdr:row>98</xdr:row>
      <xdr:rowOff>170273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161400</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96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72391</xdr:rowOff>
    </xdr:from>
    <xdr:to>
      <xdr:col>72</xdr:col>
      <xdr:colOff>38100</xdr:colOff>
      <xdr:row>99</xdr:row>
      <xdr:rowOff>2541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165118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9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66405</xdr:rowOff>
    </xdr:from>
    <xdr:to>
      <xdr:col>67</xdr:col>
      <xdr:colOff>101600</xdr:colOff>
      <xdr:row>98</xdr:row>
      <xdr:rowOff>168005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159132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6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125375</xdr:rowOff>
    </xdr:from>
    <xdr:to>
      <xdr:col>116</xdr:col>
      <xdr:colOff>63500</xdr:colOff>
      <xdr:row>38</xdr:row>
      <xdr:rowOff>141529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640475"/>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141529</xdr:rowOff>
    </xdr:from>
    <xdr:to>
      <xdr:col>111</xdr:col>
      <xdr:colOff>177800</xdr:colOff>
      <xdr:row>39</xdr:row>
      <xdr:rowOff>27153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656629"/>
          <a:ext cx="889000" cy="5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12141</xdr:rowOff>
    </xdr:from>
    <xdr:to>
      <xdr:col>107</xdr:col>
      <xdr:colOff>50800</xdr:colOff>
      <xdr:row>39</xdr:row>
      <xdr:rowOff>27153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98691"/>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167742</xdr:rowOff>
    </xdr:from>
    <xdr:to>
      <xdr:col>102</xdr:col>
      <xdr:colOff>114300</xdr:colOff>
      <xdr:row>39</xdr:row>
      <xdr:rowOff>12141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82842"/>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74575</xdr:rowOff>
    </xdr:from>
    <xdr:to>
      <xdr:col>116</xdr:col>
      <xdr:colOff>114300</xdr:colOff>
      <xdr:row>39</xdr:row>
      <xdr:rowOff>4725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5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14673</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2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90729</xdr:rowOff>
    </xdr:from>
    <xdr:to>
      <xdr:col>112</xdr:col>
      <xdr:colOff>38100</xdr:colOff>
      <xdr:row>39</xdr:row>
      <xdr:rowOff>20879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12006</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4017" y="6698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147803</xdr:rowOff>
    </xdr:from>
    <xdr:to>
      <xdr:col>107</xdr:col>
      <xdr:colOff>101600</xdr:colOff>
      <xdr:row>39</xdr:row>
      <xdr:rowOff>77953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69080</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755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132791</xdr:rowOff>
    </xdr:from>
    <xdr:to>
      <xdr:col>102</xdr:col>
      <xdr:colOff>165100</xdr:colOff>
      <xdr:row>39</xdr:row>
      <xdr:rowOff>62941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54068</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740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116942</xdr:rowOff>
    </xdr:from>
    <xdr:to>
      <xdr:col>98</xdr:col>
      <xdr:colOff>38100</xdr:colOff>
      <xdr:row>39</xdr:row>
      <xdr:rowOff>47092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38219</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724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128270</xdr:rowOff>
    </xdr:from>
    <xdr:to>
      <xdr:col>116</xdr:col>
      <xdr:colOff>63500</xdr:colOff>
      <xdr:row>58</xdr:row>
      <xdr:rowOff>45906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00920"/>
          <a:ext cx="838200" cy="8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1650</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945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128270</xdr:rowOff>
    </xdr:from>
    <xdr:to>
      <xdr:col>111</xdr:col>
      <xdr:colOff>177800</xdr:colOff>
      <xdr:row>58</xdr:row>
      <xdr:rowOff>30841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00920"/>
          <a:ext cx="889000" cy="7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116064</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100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22497</xdr:rowOff>
    </xdr:from>
    <xdr:to>
      <xdr:col>107</xdr:col>
      <xdr:colOff>50800</xdr:colOff>
      <xdr:row>58</xdr:row>
      <xdr:rowOff>30841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6597"/>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117619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22497</xdr:rowOff>
    </xdr:from>
    <xdr:to>
      <xdr:col>102</xdr:col>
      <xdr:colOff>114300</xdr:colOff>
      <xdr:row>58</xdr:row>
      <xdr:rowOff>25651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66597"/>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127769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07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132432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1007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166556</xdr:rowOff>
    </xdr:from>
    <xdr:to>
      <xdr:col>116</xdr:col>
      <xdr:colOff>114300</xdr:colOff>
      <xdr:row>58</xdr:row>
      <xdr:rowOff>96706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125933</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77470</xdr:rowOff>
    </xdr:from>
    <xdr:to>
      <xdr:col>112</xdr:col>
      <xdr:colOff>38100</xdr:colOff>
      <xdr:row>58</xdr:row>
      <xdr:rowOff>7620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24147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62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151491</xdr:rowOff>
    </xdr:from>
    <xdr:to>
      <xdr:col>107</xdr:col>
      <xdr:colOff>101600</xdr:colOff>
      <xdr:row>58</xdr:row>
      <xdr:rowOff>81641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2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98168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9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143147</xdr:rowOff>
    </xdr:from>
    <xdr:to>
      <xdr:col>102</xdr:col>
      <xdr:colOff>165100</xdr:colOff>
      <xdr:row>58</xdr:row>
      <xdr:rowOff>73297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89824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146301</xdr:rowOff>
    </xdr:from>
    <xdr:to>
      <xdr:col>98</xdr:col>
      <xdr:colOff>38100</xdr:colOff>
      <xdr:row>58</xdr:row>
      <xdr:rowOff>76451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92978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119975</xdr:rowOff>
    </xdr:from>
    <xdr:to>
      <xdr:col>116</xdr:col>
      <xdr:colOff>63500</xdr:colOff>
      <xdr:row>73</xdr:row>
      <xdr:rowOff>129043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635825"/>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109372</xdr:rowOff>
    </xdr:from>
    <xdr:to>
      <xdr:col>111</xdr:col>
      <xdr:colOff>177800</xdr:colOff>
      <xdr:row>73</xdr:row>
      <xdr:rowOff>129043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625222"/>
          <a:ext cx="889000" cy="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169108</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109372</xdr:rowOff>
    </xdr:from>
    <xdr:to>
      <xdr:col>107</xdr:col>
      <xdr:colOff>50800</xdr:colOff>
      <xdr:row>73</xdr:row>
      <xdr:rowOff>128107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625222"/>
          <a:ext cx="889000" cy="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128107</xdr:rowOff>
    </xdr:from>
    <xdr:to>
      <xdr:col>102</xdr:col>
      <xdr:colOff>114300</xdr:colOff>
      <xdr:row>73</xdr:row>
      <xdr:rowOff>169908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643957"/>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24916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18439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69175</xdr:rowOff>
    </xdr:from>
    <xdr:to>
      <xdr:col>116</xdr:col>
      <xdr:colOff>114300</xdr:colOff>
      <xdr:row>73</xdr:row>
      <xdr:rowOff>170775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5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92052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4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78243</xdr:rowOff>
    </xdr:from>
    <xdr:to>
      <xdr:col>112</xdr:col>
      <xdr:colOff>38100</xdr:colOff>
      <xdr:row>74</xdr:row>
      <xdr:rowOff>8393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59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24920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36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58572</xdr:rowOff>
    </xdr:from>
    <xdr:to>
      <xdr:col>107</xdr:col>
      <xdr:colOff>101600</xdr:colOff>
      <xdr:row>73</xdr:row>
      <xdr:rowOff>160172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5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5249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3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77307</xdr:rowOff>
    </xdr:from>
    <xdr:to>
      <xdr:col>102</xdr:col>
      <xdr:colOff>165100</xdr:colOff>
      <xdr:row>74</xdr:row>
      <xdr:rowOff>7457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5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23984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36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119108</xdr:rowOff>
    </xdr:from>
    <xdr:to>
      <xdr:col>98</xdr:col>
      <xdr:colOff>38100</xdr:colOff>
      <xdr:row>74</xdr:row>
      <xdr:rowOff>49258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6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65785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1,396,609</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104,984</a:t>
          </a:r>
          <a:r>
            <a:rPr kumimoji="1" lang="ja-JP" altLang="en-US" sz="1300">
              <a:latin typeface="ＭＳ Ｐゴシック" panose="020B0600070205080204" pitchFamily="50" charset="-128"/>
              <a:ea typeface="ＭＳ Ｐゴシック" panose="020B0600070205080204" pitchFamily="50" charset="-128"/>
            </a:rPr>
            <a:t>円増額となった。これは、普通建設事業費（一般廃棄物処理施設整備・県立高校寮整備等）の増が主な要因である。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公債費が</a:t>
          </a:r>
          <a:r>
            <a:rPr kumimoji="1" lang="en-US" altLang="ja-JP" sz="1300">
              <a:latin typeface="ＭＳ Ｐゴシック" panose="020B0600070205080204" pitchFamily="50" charset="-128"/>
              <a:ea typeface="ＭＳ Ｐゴシック" panose="020B0600070205080204" pitchFamily="50" charset="-128"/>
            </a:rPr>
            <a:t>175,747</a:t>
          </a:r>
          <a:r>
            <a:rPr kumimoji="1" lang="ja-JP" altLang="en-US" sz="1300">
              <a:latin typeface="ＭＳ Ｐゴシック" panose="020B0600070205080204" pitchFamily="50" charset="-128"/>
              <a:ea typeface="ＭＳ Ｐゴシック" panose="020B0600070205080204" pitchFamily="50" charset="-128"/>
            </a:rPr>
            <a:t>円と類似団体中最も多くなっているが、各種行政サービスに係る施設を単独地方公共団体で整備しなければならないことや、漁港・港湾施設の整備など離島特有の事情から、普通建設事業費が嵩むことが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が類似団体内平均及び県平均値と比較して高額となっている背景には、隠岐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町村で共同運営している広域行政サービスへの負担金のほか、特定有人国境離島地域社会維持推進交付金・離島活性化交付金などを活用した事業を実施しているためである。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また、補助費等について令和４年度の増額は、物価高騰対策・電気料等高騰対策に係る補助金が主な要因である。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普通建設事業費について、一般廃棄物処理施設の整備（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百万円）により増額となった。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災害復旧費について、令和２・３年と連年で被災した復旧費であるが、昨年より減ってはいるものの復旧作業が追いついていない為、令和５年度まで高水準となる見込みである。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13,551
13,469
242.82
18,887,286
18,559,577
178,380
8,603,419
29,224,926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161227</xdr:rowOff>
    </xdr:from>
    <xdr:to>
      <xdr:col>24</xdr:col>
      <xdr:colOff>63500</xdr:colOff>
      <xdr:row>36</xdr:row>
      <xdr:rowOff>59309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1977"/>
          <a:ext cx="8382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59309</xdr:rowOff>
    </xdr:from>
    <xdr:to>
      <xdr:col>19</xdr:col>
      <xdr:colOff>177800</xdr:colOff>
      <xdr:row>36</xdr:row>
      <xdr:rowOff>60071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15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23495</xdr:rowOff>
    </xdr:from>
    <xdr:to>
      <xdr:col>15</xdr:col>
      <xdr:colOff>50800</xdr:colOff>
      <xdr:row>36</xdr:row>
      <xdr:rowOff>60071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569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23495</xdr:rowOff>
    </xdr:from>
    <xdr:to>
      <xdr:col>10</xdr:col>
      <xdr:colOff>114300</xdr:colOff>
      <xdr:row>36</xdr:row>
      <xdr:rowOff>35116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5695"/>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62818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110427</xdr:rowOff>
    </xdr:from>
    <xdr:to>
      <xdr:col>24</xdr:col>
      <xdr:colOff>114300</xdr:colOff>
      <xdr:row>36</xdr:row>
      <xdr:rowOff>40577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133304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8509</xdr:rowOff>
    </xdr:from>
    <xdr:to>
      <xdr:col>20</xdr:col>
      <xdr:colOff>38100</xdr:colOff>
      <xdr:row>36</xdr:row>
      <xdr:rowOff>110109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126636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9271</xdr:rowOff>
    </xdr:from>
    <xdr:to>
      <xdr:col>15</xdr:col>
      <xdr:colOff>101600</xdr:colOff>
      <xdr:row>36</xdr:row>
      <xdr:rowOff>110871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127398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5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144145</xdr:rowOff>
    </xdr:from>
    <xdr:to>
      <xdr:col>10</xdr:col>
      <xdr:colOff>165100</xdr:colOff>
      <xdr:row>36</xdr:row>
      <xdr:rowOff>74295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65422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155766</xdr:rowOff>
    </xdr:from>
    <xdr:to>
      <xdr:col>6</xdr:col>
      <xdr:colOff>38100</xdr:colOff>
      <xdr:row>36</xdr:row>
      <xdr:rowOff>85916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77043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136516</xdr:rowOff>
    </xdr:from>
    <xdr:to>
      <xdr:col>24</xdr:col>
      <xdr:colOff>63500</xdr:colOff>
      <xdr:row>56</xdr:row>
      <xdr:rowOff>35857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66266"/>
          <a:ext cx="838200" cy="7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12814</xdr:rowOff>
    </xdr:from>
    <xdr:to>
      <xdr:col>19</xdr:col>
      <xdr:colOff>177800</xdr:colOff>
      <xdr:row>55</xdr:row>
      <xdr:rowOff>136516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099664"/>
          <a:ext cx="889000" cy="46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22084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12814</xdr:rowOff>
    </xdr:from>
    <xdr:to>
      <xdr:col>15</xdr:col>
      <xdr:colOff>50800</xdr:colOff>
      <xdr:row>53</xdr:row>
      <xdr:rowOff>127653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099664"/>
          <a:ext cx="889000" cy="1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76677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0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127653</xdr:rowOff>
    </xdr:from>
    <xdr:to>
      <xdr:col>10</xdr:col>
      <xdr:colOff>114300</xdr:colOff>
      <xdr:row>56</xdr:row>
      <xdr:rowOff>7458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214503"/>
          <a:ext cx="889000" cy="39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80847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5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156507</xdr:rowOff>
    </xdr:from>
    <xdr:to>
      <xdr:col>24</xdr:col>
      <xdr:colOff>114300</xdr:colOff>
      <xdr:row>56</xdr:row>
      <xdr:rowOff>86657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7934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3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85716</xdr:rowOff>
    </xdr:from>
    <xdr:to>
      <xdr:col>20</xdr:col>
      <xdr:colOff>38100</xdr:colOff>
      <xdr:row>56</xdr:row>
      <xdr:rowOff>15866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1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32393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9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133464</xdr:rowOff>
    </xdr:from>
    <xdr:to>
      <xdr:col>15</xdr:col>
      <xdr:colOff>101600</xdr:colOff>
      <xdr:row>53</xdr:row>
      <xdr:rowOff>63614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80141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2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76853</xdr:rowOff>
    </xdr:from>
    <xdr:to>
      <xdr:col>10</xdr:col>
      <xdr:colOff>165100</xdr:colOff>
      <xdr:row>54</xdr:row>
      <xdr:rowOff>7003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1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23530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93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128108</xdr:rowOff>
    </xdr:from>
    <xdr:to>
      <xdr:col>6</xdr:col>
      <xdr:colOff>38100</xdr:colOff>
      <xdr:row>56</xdr:row>
      <xdr:rowOff>58258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5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74785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3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99085</xdr:rowOff>
    </xdr:from>
    <xdr:to>
      <xdr:col>24</xdr:col>
      <xdr:colOff>63500</xdr:colOff>
      <xdr:row>72</xdr:row>
      <xdr:rowOff>50782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272035"/>
          <a:ext cx="838200" cy="12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50782</xdr:rowOff>
    </xdr:from>
    <xdr:to>
      <xdr:col>19</xdr:col>
      <xdr:colOff>177800</xdr:colOff>
      <xdr:row>73</xdr:row>
      <xdr:rowOff>18191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395182"/>
          <a:ext cx="889000" cy="13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18191</xdr:rowOff>
    </xdr:from>
    <xdr:to>
      <xdr:col>15</xdr:col>
      <xdr:colOff>50800</xdr:colOff>
      <xdr:row>73</xdr:row>
      <xdr:rowOff>45121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34041"/>
          <a:ext cx="889000" cy="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45121</xdr:rowOff>
    </xdr:from>
    <xdr:to>
      <xdr:col>10</xdr:col>
      <xdr:colOff>114300</xdr:colOff>
      <xdr:row>73</xdr:row>
      <xdr:rowOff>76325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60971"/>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38326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48285</xdr:rowOff>
    </xdr:from>
    <xdr:to>
      <xdr:col>24</xdr:col>
      <xdr:colOff>114300</xdr:colOff>
      <xdr:row>71</xdr:row>
      <xdr:rowOff>149885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71162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171432</xdr:rowOff>
    </xdr:from>
    <xdr:to>
      <xdr:col>20</xdr:col>
      <xdr:colOff>38100</xdr:colOff>
      <xdr:row>72</xdr:row>
      <xdr:rowOff>101582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34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118109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1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138841</xdr:rowOff>
    </xdr:from>
    <xdr:to>
      <xdr:col>15</xdr:col>
      <xdr:colOff>101600</xdr:colOff>
      <xdr:row>73</xdr:row>
      <xdr:rowOff>68991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85518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165771</xdr:rowOff>
    </xdr:from>
    <xdr:to>
      <xdr:col>10</xdr:col>
      <xdr:colOff>165100</xdr:colOff>
      <xdr:row>73</xdr:row>
      <xdr:rowOff>95921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112448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8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25525</xdr:rowOff>
    </xdr:from>
    <xdr:to>
      <xdr:col>6</xdr:col>
      <xdr:colOff>38100</xdr:colOff>
      <xdr:row>73</xdr:row>
      <xdr:rowOff>127125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143652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31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22278</xdr:rowOff>
    </xdr:from>
    <xdr:to>
      <xdr:col>24</xdr:col>
      <xdr:colOff>63500</xdr:colOff>
      <xdr:row>92</xdr:row>
      <xdr:rowOff>124763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5624228"/>
          <a:ext cx="838200" cy="27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124763</xdr:rowOff>
    </xdr:from>
    <xdr:to>
      <xdr:col>19</xdr:col>
      <xdr:colOff>177800</xdr:colOff>
      <xdr:row>95</xdr:row>
      <xdr:rowOff>111709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5898163"/>
          <a:ext cx="889000" cy="50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103101</xdr:rowOff>
    </xdr:from>
    <xdr:to>
      <xdr:col>15</xdr:col>
      <xdr:colOff>50800</xdr:colOff>
      <xdr:row>95</xdr:row>
      <xdr:rowOff>111709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390851"/>
          <a:ext cx="889000" cy="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103101</xdr:rowOff>
    </xdr:from>
    <xdr:to>
      <xdr:col>10</xdr:col>
      <xdr:colOff>114300</xdr:colOff>
      <xdr:row>95</xdr:row>
      <xdr:rowOff>146338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90851"/>
          <a:ext cx="889000" cy="4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3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142928</xdr:rowOff>
    </xdr:from>
    <xdr:to>
      <xdr:col>24</xdr:col>
      <xdr:colOff>114300</xdr:colOff>
      <xdr:row>91</xdr:row>
      <xdr:rowOff>73078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557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95955</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52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73963</xdr:rowOff>
    </xdr:from>
    <xdr:to>
      <xdr:col>20</xdr:col>
      <xdr:colOff>38100</xdr:colOff>
      <xdr:row>93</xdr:row>
      <xdr:rowOff>4113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58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20640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562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60909</xdr:rowOff>
    </xdr:from>
    <xdr:to>
      <xdr:col>15</xdr:col>
      <xdr:colOff>101600</xdr:colOff>
      <xdr:row>95</xdr:row>
      <xdr:rowOff>162509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7586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12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52301</xdr:rowOff>
    </xdr:from>
    <xdr:to>
      <xdr:col>10</xdr:col>
      <xdr:colOff>165100</xdr:colOff>
      <xdr:row>95</xdr:row>
      <xdr:rowOff>153901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170428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1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95538</xdr:rowOff>
    </xdr:from>
    <xdr:to>
      <xdr:col>6</xdr:col>
      <xdr:colOff>38100</xdr:colOff>
      <xdr:row>96</xdr:row>
      <xdr:rowOff>25688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38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42215</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15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105737</xdr:rowOff>
    </xdr:from>
    <xdr:to>
      <xdr:col>55</xdr:col>
      <xdr:colOff>0</xdr:colOff>
      <xdr:row>35</xdr:row>
      <xdr:rowOff>169745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106487"/>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9851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249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92347</xdr:rowOff>
    </xdr:from>
    <xdr:to>
      <xdr:col>50</xdr:col>
      <xdr:colOff>114300</xdr:colOff>
      <xdr:row>35</xdr:row>
      <xdr:rowOff>169745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750197"/>
          <a:ext cx="889000" cy="42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71246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68507</xdr:rowOff>
    </xdr:from>
    <xdr:to>
      <xdr:col>45</xdr:col>
      <xdr:colOff>177800</xdr:colOff>
      <xdr:row>33</xdr:row>
      <xdr:rowOff>92347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554907"/>
          <a:ext cx="889000" cy="19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141785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51852</xdr:rowOff>
    </xdr:from>
    <xdr:to>
      <xdr:col>41</xdr:col>
      <xdr:colOff>50800</xdr:colOff>
      <xdr:row>32</xdr:row>
      <xdr:rowOff>68507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538252"/>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121211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94106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0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54937</xdr:rowOff>
    </xdr:from>
    <xdr:to>
      <xdr:col>55</xdr:col>
      <xdr:colOff>50800</xdr:colOff>
      <xdr:row>35</xdr:row>
      <xdr:rowOff>156537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0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77814</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90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118945</xdr:rowOff>
    </xdr:from>
    <xdr:to>
      <xdr:col>50</xdr:col>
      <xdr:colOff>165100</xdr:colOff>
      <xdr:row>36</xdr:row>
      <xdr:rowOff>49095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1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65622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89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41547</xdr:rowOff>
    </xdr:from>
    <xdr:to>
      <xdr:col>46</xdr:col>
      <xdr:colOff>38100</xdr:colOff>
      <xdr:row>33</xdr:row>
      <xdr:rowOff>143147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69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159674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47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17707</xdr:rowOff>
    </xdr:from>
    <xdr:to>
      <xdr:col>41</xdr:col>
      <xdr:colOff>101600</xdr:colOff>
      <xdr:row>32</xdr:row>
      <xdr:rowOff>119307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5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135834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27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1052</xdr:rowOff>
    </xdr:from>
    <xdr:to>
      <xdr:col>36</xdr:col>
      <xdr:colOff>165100</xdr:colOff>
      <xdr:row>32</xdr:row>
      <xdr:rowOff>102652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48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119179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26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107193</xdr:rowOff>
    </xdr:from>
    <xdr:to>
      <xdr:col>55</xdr:col>
      <xdr:colOff>0</xdr:colOff>
      <xdr:row>55</xdr:row>
      <xdr:rowOff>138176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536943"/>
          <a:ext cx="838200" cy="3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72689</xdr:rowOff>
    </xdr:from>
    <xdr:to>
      <xdr:col>50</xdr:col>
      <xdr:colOff>114300</xdr:colOff>
      <xdr:row>55</xdr:row>
      <xdr:rowOff>107193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502439"/>
          <a:ext cx="889000" cy="3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72689</xdr:rowOff>
    </xdr:from>
    <xdr:to>
      <xdr:col>45</xdr:col>
      <xdr:colOff>177800</xdr:colOff>
      <xdr:row>55</xdr:row>
      <xdr:rowOff>134420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502439"/>
          <a:ext cx="889000" cy="6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134420</xdr:rowOff>
    </xdr:from>
    <xdr:to>
      <xdr:col>41</xdr:col>
      <xdr:colOff>50800</xdr:colOff>
      <xdr:row>55</xdr:row>
      <xdr:rowOff>137651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64170"/>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37693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39888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87376</xdr:rowOff>
    </xdr:from>
    <xdr:to>
      <xdr:col>55</xdr:col>
      <xdr:colOff>50800</xdr:colOff>
      <xdr:row>56</xdr:row>
      <xdr:rowOff>17526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110253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56393</xdr:rowOff>
    </xdr:from>
    <xdr:to>
      <xdr:col>50</xdr:col>
      <xdr:colOff>165100</xdr:colOff>
      <xdr:row>55</xdr:row>
      <xdr:rowOff>157993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3070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21889</xdr:rowOff>
    </xdr:from>
    <xdr:to>
      <xdr:col>46</xdr:col>
      <xdr:colOff>38100</xdr:colOff>
      <xdr:row>55</xdr:row>
      <xdr:rowOff>123489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5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140016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2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83620</xdr:rowOff>
    </xdr:from>
    <xdr:to>
      <xdr:col>41</xdr:col>
      <xdr:colOff>101600</xdr:colOff>
      <xdr:row>56</xdr:row>
      <xdr:rowOff>13770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30297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86851</xdr:rowOff>
    </xdr:from>
    <xdr:to>
      <xdr:col>36</xdr:col>
      <xdr:colOff>165100</xdr:colOff>
      <xdr:row>56</xdr:row>
      <xdr:rowOff>17001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1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33528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29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31090</xdr:rowOff>
    </xdr:from>
    <xdr:to>
      <xdr:col>55</xdr:col>
      <xdr:colOff>0</xdr:colOff>
      <xdr:row>74</xdr:row>
      <xdr:rowOff>48590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546940"/>
          <a:ext cx="838200" cy="1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5779</xdr:rowOff>
    </xdr:from>
    <xdr:to>
      <xdr:col>50</xdr:col>
      <xdr:colOff>114300</xdr:colOff>
      <xdr:row>74</xdr:row>
      <xdr:rowOff>48590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521629"/>
          <a:ext cx="889000" cy="2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5779</xdr:rowOff>
    </xdr:from>
    <xdr:to>
      <xdr:col>45</xdr:col>
      <xdr:colOff>177800</xdr:colOff>
      <xdr:row>76</xdr:row>
      <xdr:rowOff>87745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521629"/>
          <a:ext cx="889000" cy="59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50445</xdr:rowOff>
    </xdr:from>
    <xdr:to>
      <xdr:col>41</xdr:col>
      <xdr:colOff>50800</xdr:colOff>
      <xdr:row>76</xdr:row>
      <xdr:rowOff>87745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80645"/>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19423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151740</xdr:rowOff>
    </xdr:from>
    <xdr:to>
      <xdr:col>55</xdr:col>
      <xdr:colOff>50800</xdr:colOff>
      <xdr:row>73</xdr:row>
      <xdr:rowOff>81890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4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3167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34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169240</xdr:rowOff>
    </xdr:from>
    <xdr:to>
      <xdr:col>50</xdr:col>
      <xdr:colOff>165100</xdr:colOff>
      <xdr:row>74</xdr:row>
      <xdr:rowOff>99390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6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115917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46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126429</xdr:rowOff>
    </xdr:from>
    <xdr:to>
      <xdr:col>46</xdr:col>
      <xdr:colOff>38100</xdr:colOff>
      <xdr:row>73</xdr:row>
      <xdr:rowOff>56579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4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73106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24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36945</xdr:rowOff>
    </xdr:from>
    <xdr:to>
      <xdr:col>41</xdr:col>
      <xdr:colOff>101600</xdr:colOff>
      <xdr:row>76</xdr:row>
      <xdr:rowOff>138545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155071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171095</xdr:rowOff>
    </xdr:from>
    <xdr:to>
      <xdr:col>36</xdr:col>
      <xdr:colOff>165100</xdr:colOff>
      <xdr:row>76</xdr:row>
      <xdr:rowOff>101245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0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117771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24034</xdr:rowOff>
    </xdr:from>
    <xdr:to>
      <xdr:col>55</xdr:col>
      <xdr:colOff>0</xdr:colOff>
      <xdr:row>95</xdr:row>
      <xdr:rowOff>53477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311784"/>
          <a:ext cx="8382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38288</xdr:rowOff>
    </xdr:from>
    <xdr:to>
      <xdr:col>50</xdr:col>
      <xdr:colOff>114300</xdr:colOff>
      <xdr:row>95</xdr:row>
      <xdr:rowOff>53477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154588"/>
          <a:ext cx="889000" cy="1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38288</xdr:rowOff>
    </xdr:from>
    <xdr:to>
      <xdr:col>45</xdr:col>
      <xdr:colOff>177800</xdr:colOff>
      <xdr:row>94</xdr:row>
      <xdr:rowOff>72349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154588"/>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72349</xdr:rowOff>
    </xdr:from>
    <xdr:to>
      <xdr:col>41</xdr:col>
      <xdr:colOff>50800</xdr:colOff>
      <xdr:row>95</xdr:row>
      <xdr:rowOff>48197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188649"/>
          <a:ext cx="889000" cy="1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84106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71888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144684</xdr:rowOff>
    </xdr:from>
    <xdr:to>
      <xdr:col>55</xdr:col>
      <xdr:colOff>50800</xdr:colOff>
      <xdr:row>95</xdr:row>
      <xdr:rowOff>74834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2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167561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11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2677</xdr:rowOff>
    </xdr:from>
    <xdr:to>
      <xdr:col>50</xdr:col>
      <xdr:colOff>165100</xdr:colOff>
      <xdr:row>95</xdr:row>
      <xdr:rowOff>104277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29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120804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0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158938</xdr:rowOff>
    </xdr:from>
    <xdr:to>
      <xdr:col>46</xdr:col>
      <xdr:colOff>38100</xdr:colOff>
      <xdr:row>94</xdr:row>
      <xdr:rowOff>89088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1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105615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587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21549</xdr:rowOff>
    </xdr:from>
    <xdr:to>
      <xdr:col>41</xdr:col>
      <xdr:colOff>101600</xdr:colOff>
      <xdr:row>94</xdr:row>
      <xdr:rowOff>123149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13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139676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591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168847</xdr:rowOff>
    </xdr:from>
    <xdr:to>
      <xdr:col>36</xdr:col>
      <xdr:colOff>165100</xdr:colOff>
      <xdr:row>95</xdr:row>
      <xdr:rowOff>98997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2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115524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0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38626</xdr:rowOff>
    </xdr:from>
    <xdr:to>
      <xdr:col>85</xdr:col>
      <xdr:colOff>127000</xdr:colOff>
      <xdr:row>36</xdr:row>
      <xdr:rowOff>95058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210826"/>
          <a:ext cx="838200" cy="5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149873</xdr:rowOff>
    </xdr:from>
    <xdr:to>
      <xdr:col>81</xdr:col>
      <xdr:colOff>50800</xdr:colOff>
      <xdr:row>36</xdr:row>
      <xdr:rowOff>38626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50623"/>
          <a:ext cx="889000" cy="6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161270</xdr:rowOff>
    </xdr:from>
    <xdr:to>
      <xdr:col>76</xdr:col>
      <xdr:colOff>114300</xdr:colOff>
      <xdr:row>35</xdr:row>
      <xdr:rowOff>149873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819120"/>
          <a:ext cx="889000" cy="33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138214</xdr:rowOff>
    </xdr:from>
    <xdr:to>
      <xdr:col>71</xdr:col>
      <xdr:colOff>177800</xdr:colOff>
      <xdr:row>33</xdr:row>
      <xdr:rowOff>161270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453164"/>
          <a:ext cx="889000" cy="3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19239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44258</xdr:rowOff>
    </xdr:from>
    <xdr:to>
      <xdr:col>85</xdr:col>
      <xdr:colOff>177800</xdr:colOff>
      <xdr:row>36</xdr:row>
      <xdr:rowOff>145858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67135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6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159276</xdr:rowOff>
    </xdr:from>
    <xdr:to>
      <xdr:col>81</xdr:col>
      <xdr:colOff>101600</xdr:colOff>
      <xdr:row>36</xdr:row>
      <xdr:rowOff>89426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105953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93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99073</xdr:rowOff>
    </xdr:from>
    <xdr:to>
      <xdr:col>76</xdr:col>
      <xdr:colOff>165100</xdr:colOff>
      <xdr:row>36</xdr:row>
      <xdr:rowOff>29223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9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45750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7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110470</xdr:rowOff>
    </xdr:from>
    <xdr:to>
      <xdr:col>72</xdr:col>
      <xdr:colOff>38100</xdr:colOff>
      <xdr:row>34</xdr:row>
      <xdr:rowOff>40620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7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57147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54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87414</xdr:rowOff>
    </xdr:from>
    <xdr:to>
      <xdr:col>67</xdr:col>
      <xdr:colOff>101600</xdr:colOff>
      <xdr:row>32</xdr:row>
      <xdr:rowOff>17564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40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34091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17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20169</xdr:rowOff>
    </xdr:from>
    <xdr:to>
      <xdr:col>85</xdr:col>
      <xdr:colOff>127000</xdr:colOff>
      <xdr:row>56</xdr:row>
      <xdr:rowOff>72665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21369"/>
          <a:ext cx="838200" cy="5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91015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34320</xdr:rowOff>
    </xdr:from>
    <xdr:to>
      <xdr:col>81</xdr:col>
      <xdr:colOff>50800</xdr:colOff>
      <xdr:row>56</xdr:row>
      <xdr:rowOff>72665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292620"/>
          <a:ext cx="889000" cy="38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34320</xdr:rowOff>
    </xdr:from>
    <xdr:to>
      <xdr:col>76</xdr:col>
      <xdr:colOff>114300</xdr:colOff>
      <xdr:row>55</xdr:row>
      <xdr:rowOff>99155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292620"/>
          <a:ext cx="889000" cy="2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99155</xdr:rowOff>
    </xdr:from>
    <xdr:to>
      <xdr:col>71</xdr:col>
      <xdr:colOff>177800</xdr:colOff>
      <xdr:row>56</xdr:row>
      <xdr:rowOff>68692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528905"/>
          <a:ext cx="889000" cy="14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20035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62992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140819</xdr:rowOff>
    </xdr:from>
    <xdr:to>
      <xdr:col>85</xdr:col>
      <xdr:colOff>177800</xdr:colOff>
      <xdr:row>56</xdr:row>
      <xdr:rowOff>70969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7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163696</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2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21865</xdr:rowOff>
    </xdr:from>
    <xdr:to>
      <xdr:col>81</xdr:col>
      <xdr:colOff>101600</xdr:colOff>
      <xdr:row>56</xdr:row>
      <xdr:rowOff>123465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2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139992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39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154970</xdr:rowOff>
    </xdr:from>
    <xdr:to>
      <xdr:col>76</xdr:col>
      <xdr:colOff>165100</xdr:colOff>
      <xdr:row>54</xdr:row>
      <xdr:rowOff>85120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2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101647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01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48355</xdr:rowOff>
    </xdr:from>
    <xdr:to>
      <xdr:col>72</xdr:col>
      <xdr:colOff>38100</xdr:colOff>
      <xdr:row>55</xdr:row>
      <xdr:rowOff>149955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4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166482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25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17892</xdr:rowOff>
    </xdr:from>
    <xdr:to>
      <xdr:col>67</xdr:col>
      <xdr:colOff>101600</xdr:colOff>
      <xdr:row>56</xdr:row>
      <xdr:rowOff>119492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1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136019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39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135528</xdr:rowOff>
    </xdr:from>
    <xdr:to>
      <xdr:col>85</xdr:col>
      <xdr:colOff>127000</xdr:colOff>
      <xdr:row>72</xdr:row>
      <xdr:rowOff>23190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2137028"/>
          <a:ext cx="838200" cy="23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12368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135528</xdr:rowOff>
    </xdr:from>
    <xdr:to>
      <xdr:col>81</xdr:col>
      <xdr:colOff>50800</xdr:colOff>
      <xdr:row>75</xdr:row>
      <xdr:rowOff>78225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2137028"/>
          <a:ext cx="889000" cy="7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78225</xdr:rowOff>
    </xdr:from>
    <xdr:to>
      <xdr:col>76</xdr:col>
      <xdr:colOff>114300</xdr:colOff>
      <xdr:row>78</xdr:row>
      <xdr:rowOff>90799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2936975"/>
          <a:ext cx="889000" cy="5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157833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12198</xdr:rowOff>
    </xdr:from>
    <xdr:to>
      <xdr:col>71</xdr:col>
      <xdr:colOff>177800</xdr:colOff>
      <xdr:row>78</xdr:row>
      <xdr:rowOff>90799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85298"/>
          <a:ext cx="889000" cy="7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133317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168445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143840</xdr:rowOff>
    </xdr:from>
    <xdr:to>
      <xdr:col>85</xdr:col>
      <xdr:colOff>177800</xdr:colOff>
      <xdr:row>72</xdr:row>
      <xdr:rowOff>73990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23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58767</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23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84728</xdr:rowOff>
    </xdr:from>
    <xdr:to>
      <xdr:col>81</xdr:col>
      <xdr:colOff>101600</xdr:colOff>
      <xdr:row>71</xdr:row>
      <xdr:rowOff>14878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20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31405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186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27425</xdr:rowOff>
    </xdr:from>
    <xdr:to>
      <xdr:col>76</xdr:col>
      <xdr:colOff>165100</xdr:colOff>
      <xdr:row>75</xdr:row>
      <xdr:rowOff>129025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28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145552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66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39999</xdr:rowOff>
    </xdr:from>
    <xdr:to>
      <xdr:col>72</xdr:col>
      <xdr:colOff>38100</xdr:colOff>
      <xdr:row>78</xdr:row>
      <xdr:rowOff>141599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1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158126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18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132848</xdr:rowOff>
    </xdr:from>
    <xdr:to>
      <xdr:col>67</xdr:col>
      <xdr:colOff>101600</xdr:colOff>
      <xdr:row>78</xdr:row>
      <xdr:rowOff>62998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79525</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31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76857</xdr:rowOff>
    </xdr:from>
    <xdr:to>
      <xdr:col>85</xdr:col>
      <xdr:colOff>127000</xdr:colOff>
      <xdr:row>91</xdr:row>
      <xdr:rowOff>161706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5678807"/>
          <a:ext cx="838200" cy="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119994</xdr:rowOff>
    </xdr:from>
    <xdr:to>
      <xdr:col>81</xdr:col>
      <xdr:colOff>50800</xdr:colOff>
      <xdr:row>91</xdr:row>
      <xdr:rowOff>161706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5721944"/>
          <a:ext cx="889000" cy="4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119994</xdr:rowOff>
    </xdr:from>
    <xdr:to>
      <xdr:col>76</xdr:col>
      <xdr:colOff>114300</xdr:colOff>
      <xdr:row>91</xdr:row>
      <xdr:rowOff>156060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5721944"/>
          <a:ext cx="889000" cy="3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22337</xdr:rowOff>
    </xdr:from>
    <xdr:to>
      <xdr:col>71</xdr:col>
      <xdr:colOff>177800</xdr:colOff>
      <xdr:row>91</xdr:row>
      <xdr:rowOff>156060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5624287"/>
          <a:ext cx="889000" cy="1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17378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26057</xdr:rowOff>
    </xdr:from>
    <xdr:to>
      <xdr:col>85</xdr:col>
      <xdr:colOff>177800</xdr:colOff>
      <xdr:row>91</xdr:row>
      <xdr:rowOff>127657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562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150534</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58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110906</xdr:rowOff>
    </xdr:from>
    <xdr:to>
      <xdr:col>81</xdr:col>
      <xdr:colOff>101600</xdr:colOff>
      <xdr:row>92</xdr:row>
      <xdr:rowOff>41056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57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57583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48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69194</xdr:rowOff>
    </xdr:from>
    <xdr:to>
      <xdr:col>76</xdr:col>
      <xdr:colOff>165100</xdr:colOff>
      <xdr:row>91</xdr:row>
      <xdr:rowOff>170794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56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15871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44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105260</xdr:rowOff>
    </xdr:from>
    <xdr:to>
      <xdr:col>72</xdr:col>
      <xdr:colOff>38100</xdr:colOff>
      <xdr:row>92</xdr:row>
      <xdr:rowOff>35410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57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51937</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48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142987</xdr:rowOff>
    </xdr:from>
    <xdr:to>
      <xdr:col>67</xdr:col>
      <xdr:colOff>101600</xdr:colOff>
      <xdr:row>91</xdr:row>
      <xdr:rowOff>73137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55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89664</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534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民生費について、子育て世帯への臨時特別給付金が大きく減額となったが、それ以上に住民税非課税世帯への特別給付金・放課後児童クラブ創設など影響で増額となった。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衛生費について、令和３年度から続く一般廃棄物処理施設整備事業の工事費が大きく増額となったのが主な増加要因である。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商工費について、新型ｺﾛﾅｳｲﾙｽ対策商工業者支援事業が大きく減額となったが、それ以上に消費喚起・物価高騰対策に係る事業費が増額になったほか、地方創生ﾃﾚﾜｰｸ補助金等で増額となった。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教育費について、隠岐島文化会館の照明改修が竣工し大きく減額となったが、それ以上に中学校の空調改修工事が増額となったことが主な増加要因である。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災害復旧費について、令和２・３年度被災の災害復旧で、前年度比▲</a:t>
          </a:r>
          <a:r>
            <a:rPr kumimoji="1" lang="en-US" altLang="ja-JP" sz="1300">
              <a:latin typeface="ＭＳ Ｐゴシック" panose="020B0600070205080204" pitchFamily="50" charset="-128"/>
              <a:ea typeface="ＭＳ Ｐゴシック" panose="020B0600070205080204" pitchFamily="50" charset="-128"/>
            </a:rPr>
            <a:t>12,103</a:t>
          </a:r>
          <a:r>
            <a:rPr kumimoji="1" lang="ja-JP" altLang="en-US" sz="1300">
              <a:latin typeface="ＭＳ Ｐゴシック" panose="020B0600070205080204" pitchFamily="50" charset="-128"/>
              <a:ea typeface="ＭＳ Ｐゴシック" panose="020B0600070205080204" pitchFamily="50" charset="-128"/>
            </a:rPr>
            <a:t>円となったが、未だ災害復旧が続いているため、類似団体中でも高い方に位置している。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その他の費目についても、類団体内平均値を超えている状況である。全体を通して離島であるという地域特性と、地形的要因により集落が点在していることで人件費・物件費が高くなることが要因である。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財政調整基金については中期的な見直しのもとに、最低水準の取り崩しに努めている。しかしながら令和４年度は、前年度には行わなかった取り崩しによる繰入をしたため、標準財政規模比は前年度より</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％減の</a:t>
          </a:r>
          <a:r>
            <a:rPr kumimoji="1" lang="en-US" altLang="ja-JP" sz="1200">
              <a:latin typeface="ＭＳ ゴシック" pitchFamily="49" charset="-128"/>
              <a:ea typeface="ＭＳ ゴシック" pitchFamily="49" charset="-128"/>
            </a:rPr>
            <a:t>14.88</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実質収支額については、横ばいで推移している。今後も事務事業の見直し等歳出の合理化を推進し、健全な行財政運営に努めていく。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標準財政規模に比した黒字のほとんどを上水道事業会計及び一般会計で占めている。上水道事業会計の黒字は企業債償還額の減少からなるものである。上水道事業会計は、平成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年度に簡易水道事業特別会計と統合したこともあり、今後は経営の悪化が予想され、経年劣化した施設の修繕費も増えることから、水道料金の適正な改正を視野に収益の確保を行っていく。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066;&#30010;&#26449;&#35506;/03&#36001;&#25919;&#12464;&#12523;&#12540;&#12503;/&#36001;&#25919;&#12464;&#12523;&#12540;&#12503;&#20849;&#36890;/01_&#36001;&#25919;&#19968;&#33324;/09_&#36001;&#25919;&#29366;&#27841;&#36039;&#26009;&#38598;&#65288;&#36001;&#25919;&#19968;&#35239;&#34920;&#12289;&#27604;&#36611;&#20998;&#26512;&#34920;&#65289;/R5&#65288;R4&#27770;&#31639;&#65289;/02_9&#26376;&#20844;&#34920;&#20998;/03_&#24066;&#30010;&#26449;&#8594;&#30476;/&#12304;&#36001;&#25919;&#29366;&#27841;&#36039;&#26009;&#38598;&#12305;_325287_&#38560;&#23696;&#12398;&#23798;&#30010;_2022(2&#22238;&#30446;)%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95.7</v>
          </cell>
          <cell r="BX51">
            <v>112.7</v>
          </cell>
          <cell r="CF51">
            <v>131.80000000000001</v>
          </cell>
          <cell r="CN51">
            <v>124.4</v>
          </cell>
          <cell r="CV51">
            <v>137.4</v>
          </cell>
        </row>
        <row r="53">
          <cell r="BP53">
            <v>55.6</v>
          </cell>
          <cell r="BX53">
            <v>56.8</v>
          </cell>
          <cell r="CF53">
            <v>57.5</v>
          </cell>
          <cell r="CN53">
            <v>59</v>
          </cell>
          <cell r="CV53">
            <v>58.9</v>
          </cell>
        </row>
        <row r="55">
          <cell r="AN55" t="str">
            <v>類似団体内平均値</v>
          </cell>
          <cell r="BP55">
            <v>0</v>
          </cell>
          <cell r="BX55">
            <v>3.1</v>
          </cell>
          <cell r="CF55">
            <v>13.7</v>
          </cell>
          <cell r="CN55">
            <v>6.9</v>
          </cell>
          <cell r="CV55">
            <v>0</v>
          </cell>
        </row>
        <row r="57">
          <cell r="BP57">
            <v>60</v>
          </cell>
          <cell r="BX57">
            <v>61.2</v>
          </cell>
          <cell r="CF57">
            <v>62</v>
          </cell>
          <cell r="CN57">
            <v>62.9</v>
          </cell>
          <cell r="CV57">
            <v>62.8</v>
          </cell>
        </row>
        <row r="72">
          <cell r="BP72" t="str">
            <v>H30</v>
          </cell>
          <cell r="BX72" t="str">
            <v>R01</v>
          </cell>
          <cell r="CF72" t="str">
            <v>R02</v>
          </cell>
          <cell r="CN72" t="str">
            <v>R03</v>
          </cell>
          <cell r="CV72" t="str">
            <v>R04</v>
          </cell>
        </row>
        <row r="73">
          <cell r="AN73" t="str">
            <v>当該団体値</v>
          </cell>
          <cell r="BP73">
            <v>95.7</v>
          </cell>
          <cell r="BX73">
            <v>112.7</v>
          </cell>
          <cell r="CF73">
            <v>131.80000000000001</v>
          </cell>
          <cell r="CN73">
            <v>124.4</v>
          </cell>
          <cell r="CV73">
            <v>137.4</v>
          </cell>
        </row>
        <row r="75">
          <cell r="BP75">
            <v>10.1</v>
          </cell>
          <cell r="BX75">
            <v>9.1999999999999993</v>
          </cell>
          <cell r="CF75">
            <v>9.8000000000000007</v>
          </cell>
          <cell r="CN75">
            <v>10.4</v>
          </cell>
          <cell r="CV75">
            <v>11.5</v>
          </cell>
        </row>
        <row r="77">
          <cell r="AN77" t="str">
            <v>類似団体内平均値</v>
          </cell>
          <cell r="BP77">
            <v>0</v>
          </cell>
          <cell r="BX77">
            <v>3.1</v>
          </cell>
          <cell r="CF77">
            <v>13.7</v>
          </cell>
          <cell r="CN77">
            <v>6.9</v>
          </cell>
          <cell r="CV77">
            <v>0</v>
          </cell>
        </row>
        <row r="79">
          <cell r="BP79">
            <v>7.8</v>
          </cell>
          <cell r="BX79">
            <v>7.9</v>
          </cell>
          <cell r="CF79">
            <v>7.9</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84</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85</v>
      </c>
      <c r="C2" s="176"/>
      <c r="D2" s="177"/>
    </row>
    <row r="3" spans="1:119" ht="18.75" customHeight="1" thickBot="1" x14ac:dyDescent="0.2">
      <c r="A3" s="175"/>
      <c r="B3" s="367" t="s">
        <v>86</v>
      </c>
      <c r="C3" s="368"/>
      <c r="D3" s="368"/>
      <c r="E3" s="369"/>
      <c r="F3" s="369"/>
      <c r="G3" s="369"/>
      <c r="H3" s="369"/>
      <c r="I3" s="369"/>
      <c r="J3" s="369"/>
      <c r="K3" s="369"/>
      <c r="L3" s="369" t="s">
        <v>87</v>
      </c>
      <c r="M3" s="369"/>
      <c r="N3" s="369"/>
      <c r="O3" s="369"/>
      <c r="P3" s="369"/>
      <c r="Q3" s="369"/>
      <c r="R3" s="376"/>
      <c r="S3" s="376"/>
      <c r="T3" s="376"/>
      <c r="U3" s="376"/>
      <c r="V3" s="377"/>
      <c r="W3" s="351" t="s">
        <v>88</v>
      </c>
      <c r="X3" s="352"/>
      <c r="Y3" s="352"/>
      <c r="Z3" s="352"/>
      <c r="AA3" s="352"/>
      <c r="AB3" s="368"/>
      <c r="AC3" s="376" t="s">
        <v>89</v>
      </c>
      <c r="AD3" s="352"/>
      <c r="AE3" s="352"/>
      <c r="AF3" s="352"/>
      <c r="AG3" s="352"/>
      <c r="AH3" s="352"/>
      <c r="AI3" s="352"/>
      <c r="AJ3" s="352"/>
      <c r="AK3" s="352"/>
      <c r="AL3" s="353"/>
      <c r="AM3" s="351" t="s">
        <v>90</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91</v>
      </c>
      <c r="BO3" s="352"/>
      <c r="BP3" s="352"/>
      <c r="BQ3" s="352"/>
      <c r="BR3" s="352"/>
      <c r="BS3" s="352"/>
      <c r="BT3" s="352"/>
      <c r="BU3" s="353"/>
      <c r="BV3" s="351" t="s">
        <v>92</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93</v>
      </c>
      <c r="CU3" s="352"/>
      <c r="CV3" s="352"/>
      <c r="CW3" s="352"/>
      <c r="CX3" s="352"/>
      <c r="CY3" s="352"/>
      <c r="CZ3" s="352"/>
      <c r="DA3" s="353"/>
      <c r="DB3" s="351" t="s">
        <v>94</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95</v>
      </c>
      <c r="AZ4" s="355"/>
      <c r="BA4" s="355"/>
      <c r="BB4" s="355"/>
      <c r="BC4" s="355"/>
      <c r="BD4" s="355"/>
      <c r="BE4" s="355"/>
      <c r="BF4" s="355"/>
      <c r="BG4" s="355"/>
      <c r="BH4" s="355"/>
      <c r="BI4" s="355"/>
      <c r="BJ4" s="355"/>
      <c r="BK4" s="355"/>
      <c r="BL4" s="355"/>
      <c r="BM4" s="356"/>
      <c r="BN4" s="357">
        <v>18887286</v>
      </c>
      <c r="BO4" s="358"/>
      <c r="BP4" s="358"/>
      <c r="BQ4" s="358"/>
      <c r="BR4" s="358"/>
      <c r="BS4" s="358"/>
      <c r="BT4" s="358"/>
      <c r="BU4" s="359"/>
      <c r="BV4" s="357">
        <v>18050741</v>
      </c>
      <c r="BW4" s="358"/>
      <c r="BX4" s="358"/>
      <c r="BY4" s="358"/>
      <c r="BZ4" s="358"/>
      <c r="CA4" s="358"/>
      <c r="CB4" s="358"/>
      <c r="CC4" s="359"/>
      <c r="CD4" s="360" t="s">
        <v>96</v>
      </c>
      <c r="CE4" s="361"/>
      <c r="CF4" s="361"/>
      <c r="CG4" s="361"/>
      <c r="CH4" s="361"/>
      <c r="CI4" s="361"/>
      <c r="CJ4" s="361"/>
      <c r="CK4" s="361"/>
      <c r="CL4" s="361"/>
      <c r="CM4" s="361"/>
      <c r="CN4" s="361"/>
      <c r="CO4" s="361"/>
      <c r="CP4" s="361"/>
      <c r="CQ4" s="361"/>
      <c r="CR4" s="361"/>
      <c r="CS4" s="362"/>
      <c r="CT4" s="363">
        <v>2.1</v>
      </c>
      <c r="CU4" s="364"/>
      <c r="CV4" s="364"/>
      <c r="CW4" s="364"/>
      <c r="CX4" s="364"/>
      <c r="CY4" s="364"/>
      <c r="CZ4" s="364"/>
      <c r="DA4" s="365"/>
      <c r="DB4" s="363">
        <v>2.9</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97</v>
      </c>
      <c r="AN5" s="424"/>
      <c r="AO5" s="424"/>
      <c r="AP5" s="424"/>
      <c r="AQ5" s="424"/>
      <c r="AR5" s="424"/>
      <c r="AS5" s="424"/>
      <c r="AT5" s="425"/>
      <c r="AU5" s="426" t="s">
        <v>98</v>
      </c>
      <c r="AV5" s="427"/>
      <c r="AW5" s="427"/>
      <c r="AX5" s="427"/>
      <c r="AY5" s="428" t="s">
        <v>99</v>
      </c>
      <c r="AZ5" s="429"/>
      <c r="BA5" s="429"/>
      <c r="BB5" s="429"/>
      <c r="BC5" s="429"/>
      <c r="BD5" s="429"/>
      <c r="BE5" s="429"/>
      <c r="BF5" s="429"/>
      <c r="BG5" s="429"/>
      <c r="BH5" s="429"/>
      <c r="BI5" s="429"/>
      <c r="BJ5" s="429"/>
      <c r="BK5" s="429"/>
      <c r="BL5" s="429"/>
      <c r="BM5" s="430"/>
      <c r="BN5" s="394">
        <v>18559577</v>
      </c>
      <c r="BO5" s="395"/>
      <c r="BP5" s="395"/>
      <c r="BQ5" s="395"/>
      <c r="BR5" s="395"/>
      <c r="BS5" s="395"/>
      <c r="BT5" s="395"/>
      <c r="BU5" s="396"/>
      <c r="BV5" s="394">
        <v>17727554</v>
      </c>
      <c r="BW5" s="395"/>
      <c r="BX5" s="395"/>
      <c r="BY5" s="395"/>
      <c r="BZ5" s="395"/>
      <c r="CA5" s="395"/>
      <c r="CB5" s="395"/>
      <c r="CC5" s="396"/>
      <c r="CD5" s="397" t="s">
        <v>100</v>
      </c>
      <c r="CE5" s="398"/>
      <c r="CF5" s="398"/>
      <c r="CG5" s="398"/>
      <c r="CH5" s="398"/>
      <c r="CI5" s="398"/>
      <c r="CJ5" s="398"/>
      <c r="CK5" s="398"/>
      <c r="CL5" s="398"/>
      <c r="CM5" s="398"/>
      <c r="CN5" s="398"/>
      <c r="CO5" s="398"/>
      <c r="CP5" s="398"/>
      <c r="CQ5" s="398"/>
      <c r="CR5" s="398"/>
      <c r="CS5" s="399"/>
      <c r="CT5" s="391">
        <v>88.7</v>
      </c>
      <c r="CU5" s="392"/>
      <c r="CV5" s="392"/>
      <c r="CW5" s="392"/>
      <c r="CX5" s="392"/>
      <c r="CY5" s="392"/>
      <c r="CZ5" s="392"/>
      <c r="DA5" s="393"/>
      <c r="DB5" s="391">
        <v>86.1</v>
      </c>
      <c r="DC5" s="392"/>
      <c r="DD5" s="392"/>
      <c r="DE5" s="392"/>
      <c r="DF5" s="392"/>
      <c r="DG5" s="392"/>
      <c r="DH5" s="392"/>
      <c r="DI5" s="393"/>
    </row>
    <row r="6" spans="1:119" ht="18.75" customHeight="1" x14ac:dyDescent="0.15">
      <c r="A6" s="175"/>
      <c r="B6" s="400" t="s">
        <v>101</v>
      </c>
      <c r="C6" s="401"/>
      <c r="D6" s="401"/>
      <c r="E6" s="402"/>
      <c r="F6" s="402"/>
      <c r="G6" s="402"/>
      <c r="H6" s="402"/>
      <c r="I6" s="402"/>
      <c r="J6" s="402"/>
      <c r="K6" s="402"/>
      <c r="L6" s="402" t="s">
        <v>102</v>
      </c>
      <c r="M6" s="402"/>
      <c r="N6" s="402"/>
      <c r="O6" s="402"/>
      <c r="P6" s="402"/>
      <c r="Q6" s="402"/>
      <c r="R6" s="406"/>
      <c r="S6" s="406"/>
      <c r="T6" s="406"/>
      <c r="U6" s="406"/>
      <c r="V6" s="407"/>
      <c r="W6" s="410" t="s">
        <v>103</v>
      </c>
      <c r="X6" s="411"/>
      <c r="Y6" s="411"/>
      <c r="Z6" s="411"/>
      <c r="AA6" s="411"/>
      <c r="AB6" s="401"/>
      <c r="AC6" s="414" t="s">
        <v>104</v>
      </c>
      <c r="AD6" s="415"/>
      <c r="AE6" s="415"/>
      <c r="AF6" s="415"/>
      <c r="AG6" s="415"/>
      <c r="AH6" s="415"/>
      <c r="AI6" s="415"/>
      <c r="AJ6" s="415"/>
      <c r="AK6" s="415"/>
      <c r="AL6" s="416"/>
      <c r="AM6" s="423" t="s">
        <v>105</v>
      </c>
      <c r="AN6" s="424"/>
      <c r="AO6" s="424"/>
      <c r="AP6" s="424"/>
      <c r="AQ6" s="424"/>
      <c r="AR6" s="424"/>
      <c r="AS6" s="424"/>
      <c r="AT6" s="425"/>
      <c r="AU6" s="426" t="s">
        <v>106</v>
      </c>
      <c r="AV6" s="427"/>
      <c r="AW6" s="427"/>
      <c r="AX6" s="427"/>
      <c r="AY6" s="428" t="s">
        <v>107</v>
      </c>
      <c r="AZ6" s="429"/>
      <c r="BA6" s="429"/>
      <c r="BB6" s="429"/>
      <c r="BC6" s="429"/>
      <c r="BD6" s="429"/>
      <c r="BE6" s="429"/>
      <c r="BF6" s="429"/>
      <c r="BG6" s="429"/>
      <c r="BH6" s="429"/>
      <c r="BI6" s="429"/>
      <c r="BJ6" s="429"/>
      <c r="BK6" s="429"/>
      <c r="BL6" s="429"/>
      <c r="BM6" s="430"/>
      <c r="BN6" s="394">
        <v>327709</v>
      </c>
      <c r="BO6" s="395"/>
      <c r="BP6" s="395"/>
      <c r="BQ6" s="395"/>
      <c r="BR6" s="395"/>
      <c r="BS6" s="395"/>
      <c r="BT6" s="395"/>
      <c r="BU6" s="396"/>
      <c r="BV6" s="394">
        <v>323187</v>
      </c>
      <c r="BW6" s="395"/>
      <c r="BX6" s="395"/>
      <c r="BY6" s="395"/>
      <c r="BZ6" s="395"/>
      <c r="CA6" s="395"/>
      <c r="CB6" s="395"/>
      <c r="CC6" s="396"/>
      <c r="CD6" s="397" t="s">
        <v>108</v>
      </c>
      <c r="CE6" s="398"/>
      <c r="CF6" s="398"/>
      <c r="CG6" s="398"/>
      <c r="CH6" s="398"/>
      <c r="CI6" s="398"/>
      <c r="CJ6" s="398"/>
      <c r="CK6" s="398"/>
      <c r="CL6" s="398"/>
      <c r="CM6" s="398"/>
      <c r="CN6" s="398"/>
      <c r="CO6" s="398"/>
      <c r="CP6" s="398"/>
      <c r="CQ6" s="398"/>
      <c r="CR6" s="398"/>
      <c r="CS6" s="399"/>
      <c r="CT6" s="431">
        <v>89.4</v>
      </c>
      <c r="CU6" s="432"/>
      <c r="CV6" s="432"/>
      <c r="CW6" s="432"/>
      <c r="CX6" s="432"/>
      <c r="CY6" s="432"/>
      <c r="CZ6" s="432"/>
      <c r="DA6" s="433"/>
      <c r="DB6" s="431">
        <v>88.1</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109</v>
      </c>
      <c r="AN7" s="424"/>
      <c r="AO7" s="424"/>
      <c r="AP7" s="424"/>
      <c r="AQ7" s="424"/>
      <c r="AR7" s="424"/>
      <c r="AS7" s="424"/>
      <c r="AT7" s="425"/>
      <c r="AU7" s="426" t="s">
        <v>106</v>
      </c>
      <c r="AV7" s="427"/>
      <c r="AW7" s="427"/>
      <c r="AX7" s="427"/>
      <c r="AY7" s="428" t="s">
        <v>110</v>
      </c>
      <c r="AZ7" s="429"/>
      <c r="BA7" s="429"/>
      <c r="BB7" s="429"/>
      <c r="BC7" s="429"/>
      <c r="BD7" s="429"/>
      <c r="BE7" s="429"/>
      <c r="BF7" s="429"/>
      <c r="BG7" s="429"/>
      <c r="BH7" s="429"/>
      <c r="BI7" s="429"/>
      <c r="BJ7" s="429"/>
      <c r="BK7" s="429"/>
      <c r="BL7" s="429"/>
      <c r="BM7" s="430"/>
      <c r="BN7" s="394">
        <v>149329</v>
      </c>
      <c r="BO7" s="395"/>
      <c r="BP7" s="395"/>
      <c r="BQ7" s="395"/>
      <c r="BR7" s="395"/>
      <c r="BS7" s="395"/>
      <c r="BT7" s="395"/>
      <c r="BU7" s="396"/>
      <c r="BV7" s="394">
        <v>71817</v>
      </c>
      <c r="BW7" s="395"/>
      <c r="BX7" s="395"/>
      <c r="BY7" s="395"/>
      <c r="BZ7" s="395"/>
      <c r="CA7" s="395"/>
      <c r="CB7" s="395"/>
      <c r="CC7" s="396"/>
      <c r="CD7" s="397" t="s">
        <v>111</v>
      </c>
      <c r="CE7" s="398"/>
      <c r="CF7" s="398"/>
      <c r="CG7" s="398"/>
      <c r="CH7" s="398"/>
      <c r="CI7" s="398"/>
      <c r="CJ7" s="398"/>
      <c r="CK7" s="398"/>
      <c r="CL7" s="398"/>
      <c r="CM7" s="398"/>
      <c r="CN7" s="398"/>
      <c r="CO7" s="398"/>
      <c r="CP7" s="398"/>
      <c r="CQ7" s="398"/>
      <c r="CR7" s="398"/>
      <c r="CS7" s="399"/>
      <c r="CT7" s="394">
        <v>8603419</v>
      </c>
      <c r="CU7" s="395"/>
      <c r="CV7" s="395"/>
      <c r="CW7" s="395"/>
      <c r="CX7" s="395"/>
      <c r="CY7" s="395"/>
      <c r="CZ7" s="395"/>
      <c r="DA7" s="396"/>
      <c r="DB7" s="394">
        <v>8694118</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112</v>
      </c>
      <c r="AN8" s="424"/>
      <c r="AO8" s="424"/>
      <c r="AP8" s="424"/>
      <c r="AQ8" s="424"/>
      <c r="AR8" s="424"/>
      <c r="AS8" s="424"/>
      <c r="AT8" s="425"/>
      <c r="AU8" s="426" t="s">
        <v>106</v>
      </c>
      <c r="AV8" s="427"/>
      <c r="AW8" s="427"/>
      <c r="AX8" s="427"/>
      <c r="AY8" s="428" t="s">
        <v>113</v>
      </c>
      <c r="AZ8" s="429"/>
      <c r="BA8" s="429"/>
      <c r="BB8" s="429"/>
      <c r="BC8" s="429"/>
      <c r="BD8" s="429"/>
      <c r="BE8" s="429"/>
      <c r="BF8" s="429"/>
      <c r="BG8" s="429"/>
      <c r="BH8" s="429"/>
      <c r="BI8" s="429"/>
      <c r="BJ8" s="429"/>
      <c r="BK8" s="429"/>
      <c r="BL8" s="429"/>
      <c r="BM8" s="430"/>
      <c r="BN8" s="394">
        <v>178380</v>
      </c>
      <c r="BO8" s="395"/>
      <c r="BP8" s="395"/>
      <c r="BQ8" s="395"/>
      <c r="BR8" s="395"/>
      <c r="BS8" s="395"/>
      <c r="BT8" s="395"/>
      <c r="BU8" s="396"/>
      <c r="BV8" s="394">
        <v>251370</v>
      </c>
      <c r="BW8" s="395"/>
      <c r="BX8" s="395"/>
      <c r="BY8" s="395"/>
      <c r="BZ8" s="395"/>
      <c r="CA8" s="395"/>
      <c r="CB8" s="395"/>
      <c r="CC8" s="396"/>
      <c r="CD8" s="397" t="s">
        <v>114</v>
      </c>
      <c r="CE8" s="398"/>
      <c r="CF8" s="398"/>
      <c r="CG8" s="398"/>
      <c r="CH8" s="398"/>
      <c r="CI8" s="398"/>
      <c r="CJ8" s="398"/>
      <c r="CK8" s="398"/>
      <c r="CL8" s="398"/>
      <c r="CM8" s="398"/>
      <c r="CN8" s="398"/>
      <c r="CO8" s="398"/>
      <c r="CP8" s="398"/>
      <c r="CQ8" s="398"/>
      <c r="CR8" s="398"/>
      <c r="CS8" s="399"/>
      <c r="CT8" s="434">
        <v>0.2</v>
      </c>
      <c r="CU8" s="435"/>
      <c r="CV8" s="435"/>
      <c r="CW8" s="435"/>
      <c r="CX8" s="435"/>
      <c r="CY8" s="435"/>
      <c r="CZ8" s="435"/>
      <c r="DA8" s="436"/>
      <c r="DB8" s="434">
        <v>0.2</v>
      </c>
      <c r="DC8" s="435"/>
      <c r="DD8" s="435"/>
      <c r="DE8" s="435"/>
      <c r="DF8" s="435"/>
      <c r="DG8" s="435"/>
      <c r="DH8" s="435"/>
      <c r="DI8" s="436"/>
    </row>
    <row r="9" spans="1:119" ht="18.75" customHeight="1" thickBot="1" x14ac:dyDescent="0.2">
      <c r="A9" s="175"/>
      <c r="B9" s="388" t="s">
        <v>115</v>
      </c>
      <c r="C9" s="389"/>
      <c r="D9" s="389"/>
      <c r="E9" s="389"/>
      <c r="F9" s="389"/>
      <c r="G9" s="389"/>
      <c r="H9" s="389"/>
      <c r="I9" s="389"/>
      <c r="J9" s="389"/>
      <c r="K9" s="437"/>
      <c r="L9" s="438" t="s">
        <v>116</v>
      </c>
      <c r="M9" s="439"/>
      <c r="N9" s="439"/>
      <c r="O9" s="439"/>
      <c r="P9" s="439"/>
      <c r="Q9" s="440"/>
      <c r="R9" s="441">
        <v>13433</v>
      </c>
      <c r="S9" s="442"/>
      <c r="T9" s="442"/>
      <c r="U9" s="442"/>
      <c r="V9" s="443"/>
      <c r="W9" s="351" t="s">
        <v>117</v>
      </c>
      <c r="X9" s="352"/>
      <c r="Y9" s="352"/>
      <c r="Z9" s="352"/>
      <c r="AA9" s="352"/>
      <c r="AB9" s="352"/>
      <c r="AC9" s="352"/>
      <c r="AD9" s="352"/>
      <c r="AE9" s="352"/>
      <c r="AF9" s="352"/>
      <c r="AG9" s="352"/>
      <c r="AH9" s="352"/>
      <c r="AI9" s="352"/>
      <c r="AJ9" s="352"/>
      <c r="AK9" s="352"/>
      <c r="AL9" s="353"/>
      <c r="AM9" s="423" t="s">
        <v>118</v>
      </c>
      <c r="AN9" s="424"/>
      <c r="AO9" s="424"/>
      <c r="AP9" s="424"/>
      <c r="AQ9" s="424"/>
      <c r="AR9" s="424"/>
      <c r="AS9" s="424"/>
      <c r="AT9" s="425"/>
      <c r="AU9" s="426" t="s">
        <v>106</v>
      </c>
      <c r="AV9" s="427"/>
      <c r="AW9" s="427"/>
      <c r="AX9" s="427"/>
      <c r="AY9" s="428" t="s">
        <v>119</v>
      </c>
      <c r="AZ9" s="429"/>
      <c r="BA9" s="429"/>
      <c r="BB9" s="429"/>
      <c r="BC9" s="429"/>
      <c r="BD9" s="429"/>
      <c r="BE9" s="429"/>
      <c r="BF9" s="429"/>
      <c r="BG9" s="429"/>
      <c r="BH9" s="429"/>
      <c r="BI9" s="429"/>
      <c r="BJ9" s="429"/>
      <c r="BK9" s="429"/>
      <c r="BL9" s="429"/>
      <c r="BM9" s="430"/>
      <c r="BN9" s="394">
        <v>-72990</v>
      </c>
      <c r="BO9" s="395"/>
      <c r="BP9" s="395"/>
      <c r="BQ9" s="395"/>
      <c r="BR9" s="395"/>
      <c r="BS9" s="395"/>
      <c r="BT9" s="395"/>
      <c r="BU9" s="396"/>
      <c r="BV9" s="394">
        <v>6338</v>
      </c>
      <c r="BW9" s="395"/>
      <c r="BX9" s="395"/>
      <c r="BY9" s="395"/>
      <c r="BZ9" s="395"/>
      <c r="CA9" s="395"/>
      <c r="CB9" s="395"/>
      <c r="CC9" s="396"/>
      <c r="CD9" s="397" t="s">
        <v>120</v>
      </c>
      <c r="CE9" s="398"/>
      <c r="CF9" s="398"/>
      <c r="CG9" s="398"/>
      <c r="CH9" s="398"/>
      <c r="CI9" s="398"/>
      <c r="CJ9" s="398"/>
      <c r="CK9" s="398"/>
      <c r="CL9" s="398"/>
      <c r="CM9" s="398"/>
      <c r="CN9" s="398"/>
      <c r="CO9" s="398"/>
      <c r="CP9" s="398"/>
      <c r="CQ9" s="398"/>
      <c r="CR9" s="398"/>
      <c r="CS9" s="399"/>
      <c r="CT9" s="391">
        <v>22.8</v>
      </c>
      <c r="CU9" s="392"/>
      <c r="CV9" s="392"/>
      <c r="CW9" s="392"/>
      <c r="CX9" s="392"/>
      <c r="CY9" s="392"/>
      <c r="CZ9" s="392"/>
      <c r="DA9" s="393"/>
      <c r="DB9" s="391">
        <v>21</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121</v>
      </c>
      <c r="M10" s="424"/>
      <c r="N10" s="424"/>
      <c r="O10" s="424"/>
      <c r="P10" s="424"/>
      <c r="Q10" s="425"/>
      <c r="R10" s="445">
        <v>14608</v>
      </c>
      <c r="S10" s="446"/>
      <c r="T10" s="446"/>
      <c r="U10" s="446"/>
      <c r="V10" s="447"/>
      <c r="W10" s="382"/>
      <c r="X10" s="383"/>
      <c r="Y10" s="383"/>
      <c r="Z10" s="383"/>
      <c r="AA10" s="383"/>
      <c r="AB10" s="383"/>
      <c r="AC10" s="383"/>
      <c r="AD10" s="383"/>
      <c r="AE10" s="383"/>
      <c r="AF10" s="383"/>
      <c r="AG10" s="383"/>
      <c r="AH10" s="383"/>
      <c r="AI10" s="383"/>
      <c r="AJ10" s="383"/>
      <c r="AK10" s="383"/>
      <c r="AL10" s="386"/>
      <c r="AM10" s="423" t="s">
        <v>122</v>
      </c>
      <c r="AN10" s="424"/>
      <c r="AO10" s="424"/>
      <c r="AP10" s="424"/>
      <c r="AQ10" s="424"/>
      <c r="AR10" s="424"/>
      <c r="AS10" s="424"/>
      <c r="AT10" s="425"/>
      <c r="AU10" s="426" t="s">
        <v>123</v>
      </c>
      <c r="AV10" s="427"/>
      <c r="AW10" s="427"/>
      <c r="AX10" s="427"/>
      <c r="AY10" s="428" t="s">
        <v>124</v>
      </c>
      <c r="AZ10" s="429"/>
      <c r="BA10" s="429"/>
      <c r="BB10" s="429"/>
      <c r="BC10" s="429"/>
      <c r="BD10" s="429"/>
      <c r="BE10" s="429"/>
      <c r="BF10" s="429"/>
      <c r="BG10" s="429"/>
      <c r="BH10" s="429"/>
      <c r="BI10" s="429"/>
      <c r="BJ10" s="429"/>
      <c r="BK10" s="429"/>
      <c r="BL10" s="429"/>
      <c r="BM10" s="430"/>
      <c r="BN10" s="394">
        <v>27</v>
      </c>
      <c r="BO10" s="395"/>
      <c r="BP10" s="395"/>
      <c r="BQ10" s="395"/>
      <c r="BR10" s="395"/>
      <c r="BS10" s="395"/>
      <c r="BT10" s="395"/>
      <c r="BU10" s="396"/>
      <c r="BV10" s="394">
        <v>37</v>
      </c>
      <c r="BW10" s="395"/>
      <c r="BX10" s="395"/>
      <c r="BY10" s="395"/>
      <c r="BZ10" s="395"/>
      <c r="CA10" s="395"/>
      <c r="CB10" s="395"/>
      <c r="CC10" s="396"/>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126</v>
      </c>
      <c r="M11" s="449"/>
      <c r="N11" s="449"/>
      <c r="O11" s="449"/>
      <c r="P11" s="449"/>
      <c r="Q11" s="450"/>
      <c r="R11" s="451" t="s">
        <v>127</v>
      </c>
      <c r="S11" s="452"/>
      <c r="T11" s="452"/>
      <c r="U11" s="452"/>
      <c r="V11" s="453"/>
      <c r="W11" s="382"/>
      <c r="X11" s="383"/>
      <c r="Y11" s="383"/>
      <c r="Z11" s="383"/>
      <c r="AA11" s="383"/>
      <c r="AB11" s="383"/>
      <c r="AC11" s="383"/>
      <c r="AD11" s="383"/>
      <c r="AE11" s="383"/>
      <c r="AF11" s="383"/>
      <c r="AG11" s="383"/>
      <c r="AH11" s="383"/>
      <c r="AI11" s="383"/>
      <c r="AJ11" s="383"/>
      <c r="AK11" s="383"/>
      <c r="AL11" s="386"/>
      <c r="AM11" s="423" t="s">
        <v>128</v>
      </c>
      <c r="AN11" s="424"/>
      <c r="AO11" s="424"/>
      <c r="AP11" s="424"/>
      <c r="AQ11" s="424"/>
      <c r="AR11" s="424"/>
      <c r="AS11" s="424"/>
      <c r="AT11" s="425"/>
      <c r="AU11" s="426" t="s">
        <v>129</v>
      </c>
      <c r="AV11" s="427"/>
      <c r="AW11" s="427"/>
      <c r="AX11" s="427"/>
      <c r="AY11" s="428" t="s">
        <v>130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131</v>
      </c>
      <c r="CE11" s="398"/>
      <c r="CF11" s="398"/>
      <c r="CG11" s="398"/>
      <c r="CH11" s="398"/>
      <c r="CI11" s="398"/>
      <c r="CJ11" s="398"/>
      <c r="CK11" s="398"/>
      <c r="CL11" s="398"/>
      <c r="CM11" s="398"/>
      <c r="CN11" s="398"/>
      <c r="CO11" s="398"/>
      <c r="CP11" s="398"/>
      <c r="CQ11" s="398"/>
      <c r="CR11" s="398"/>
      <c r="CS11" s="399"/>
      <c r="CT11" s="434" t="s">
        <v>132</v>
      </c>
      <c r="CU11" s="435"/>
      <c r="CV11" s="435"/>
      <c r="CW11" s="435"/>
      <c r="CX11" s="435"/>
      <c r="CY11" s="435"/>
      <c r="CZ11" s="435"/>
      <c r="DA11" s="436"/>
      <c r="DB11" s="434" t="s">
        <v>133</v>
      </c>
      <c r="DC11" s="435"/>
      <c r="DD11" s="435"/>
      <c r="DE11" s="435"/>
      <c r="DF11" s="435"/>
      <c r="DG11" s="435"/>
      <c r="DH11" s="435"/>
      <c r="DI11" s="436"/>
    </row>
    <row r="12" spans="1:119" ht="18.75" customHeight="1" x14ac:dyDescent="0.15">
      <c r="A12" s="175"/>
      <c r="B12" s="454" t="s">
        <v>134</v>
      </c>
      <c r="C12" s="455"/>
      <c r="D12" s="455"/>
      <c r="E12" s="455"/>
      <c r="F12" s="455"/>
      <c r="G12" s="455"/>
      <c r="H12" s="455"/>
      <c r="I12" s="455"/>
      <c r="J12" s="455"/>
      <c r="K12" s="456"/>
      <c r="L12" s="463" t="s">
        <v>135</v>
      </c>
      <c r="M12" s="464"/>
      <c r="N12" s="464"/>
      <c r="O12" s="464"/>
      <c r="P12" s="464"/>
      <c r="Q12" s="465"/>
      <c r="R12" s="466">
        <v>13551</v>
      </c>
      <c r="S12" s="467"/>
      <c r="T12" s="467"/>
      <c r="U12" s="467"/>
      <c r="V12" s="468"/>
      <c r="W12" s="469" t="s">
        <v>1</v>
      </c>
      <c r="X12" s="427"/>
      <c r="Y12" s="427"/>
      <c r="Z12" s="427"/>
      <c r="AA12" s="427"/>
      <c r="AB12" s="470"/>
      <c r="AC12" s="471" t="s">
        <v>136</v>
      </c>
      <c r="AD12" s="472"/>
      <c r="AE12" s="472"/>
      <c r="AF12" s="472"/>
      <c r="AG12" s="473"/>
      <c r="AH12" s="471" t="s">
        <v>137</v>
      </c>
      <c r="AI12" s="472"/>
      <c r="AJ12" s="472"/>
      <c r="AK12" s="472"/>
      <c r="AL12" s="474"/>
      <c r="AM12" s="423" t="s">
        <v>138</v>
      </c>
      <c r="AN12" s="424"/>
      <c r="AO12" s="424"/>
      <c r="AP12" s="424"/>
      <c r="AQ12" s="424"/>
      <c r="AR12" s="424"/>
      <c r="AS12" s="424"/>
      <c r="AT12" s="425"/>
      <c r="AU12" s="426" t="s">
        <v>106</v>
      </c>
      <c r="AV12" s="427"/>
      <c r="AW12" s="427"/>
      <c r="AX12" s="427"/>
      <c r="AY12" s="428" t="s">
        <v>139</v>
      </c>
      <c r="AZ12" s="429"/>
      <c r="BA12" s="429"/>
      <c r="BB12" s="429"/>
      <c r="BC12" s="429"/>
      <c r="BD12" s="429"/>
      <c r="BE12" s="429"/>
      <c r="BF12" s="429"/>
      <c r="BG12" s="429"/>
      <c r="BH12" s="429"/>
      <c r="BI12" s="429"/>
      <c r="BJ12" s="429"/>
      <c r="BK12" s="429"/>
      <c r="BL12" s="429"/>
      <c r="BM12" s="430"/>
      <c r="BN12" s="394">
        <v>22071</v>
      </c>
      <c r="BO12" s="395"/>
      <c r="BP12" s="395"/>
      <c r="BQ12" s="395"/>
      <c r="BR12" s="395"/>
      <c r="BS12" s="395"/>
      <c r="BT12" s="395"/>
      <c r="BU12" s="396"/>
      <c r="BV12" s="394">
        <v>0</v>
      </c>
      <c r="BW12" s="395"/>
      <c r="BX12" s="395"/>
      <c r="BY12" s="395"/>
      <c r="BZ12" s="395"/>
      <c r="CA12" s="395"/>
      <c r="CB12" s="395"/>
      <c r="CC12" s="396"/>
      <c r="CD12" s="397" t="s">
        <v>140</v>
      </c>
      <c r="CE12" s="398"/>
      <c r="CF12" s="398"/>
      <c r="CG12" s="398"/>
      <c r="CH12" s="398"/>
      <c r="CI12" s="398"/>
      <c r="CJ12" s="398"/>
      <c r="CK12" s="398"/>
      <c r="CL12" s="398"/>
      <c r="CM12" s="398"/>
      <c r="CN12" s="398"/>
      <c r="CO12" s="398"/>
      <c r="CP12" s="398"/>
      <c r="CQ12" s="398"/>
      <c r="CR12" s="398"/>
      <c r="CS12" s="399"/>
      <c r="CT12" s="434" t="s">
        <v>141</v>
      </c>
      <c r="CU12" s="435"/>
      <c r="CV12" s="435"/>
      <c r="CW12" s="435"/>
      <c r="CX12" s="435"/>
      <c r="CY12" s="435"/>
      <c r="CZ12" s="435"/>
      <c r="DA12" s="436"/>
      <c r="DB12" s="434" t="s">
        <v>133</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142</v>
      </c>
      <c r="N13" s="486"/>
      <c r="O13" s="486"/>
      <c r="P13" s="486"/>
      <c r="Q13" s="487"/>
      <c r="R13" s="478">
        <v>13469</v>
      </c>
      <c r="S13" s="479"/>
      <c r="T13" s="479"/>
      <c r="U13" s="479"/>
      <c r="V13" s="480"/>
      <c r="W13" s="410" t="s">
        <v>143</v>
      </c>
      <c r="X13" s="411"/>
      <c r="Y13" s="411"/>
      <c r="Z13" s="411"/>
      <c r="AA13" s="411"/>
      <c r="AB13" s="401"/>
      <c r="AC13" s="445">
        <v>629</v>
      </c>
      <c r="AD13" s="446"/>
      <c r="AE13" s="446"/>
      <c r="AF13" s="446"/>
      <c r="AG13" s="488"/>
      <c r="AH13" s="445">
        <v>786</v>
      </c>
      <c r="AI13" s="446"/>
      <c r="AJ13" s="446"/>
      <c r="AK13" s="446"/>
      <c r="AL13" s="447"/>
      <c r="AM13" s="423" t="s">
        <v>144</v>
      </c>
      <c r="AN13" s="424"/>
      <c r="AO13" s="424"/>
      <c r="AP13" s="424"/>
      <c r="AQ13" s="424"/>
      <c r="AR13" s="424"/>
      <c r="AS13" s="424"/>
      <c r="AT13" s="425"/>
      <c r="AU13" s="426" t="s">
        <v>123</v>
      </c>
      <c r="AV13" s="427"/>
      <c r="AW13" s="427"/>
      <c r="AX13" s="427"/>
      <c r="AY13" s="428" t="s">
        <v>145</v>
      </c>
      <c r="AZ13" s="429"/>
      <c r="BA13" s="429"/>
      <c r="BB13" s="429"/>
      <c r="BC13" s="429"/>
      <c r="BD13" s="429"/>
      <c r="BE13" s="429"/>
      <c r="BF13" s="429"/>
      <c r="BG13" s="429"/>
      <c r="BH13" s="429"/>
      <c r="BI13" s="429"/>
      <c r="BJ13" s="429"/>
      <c r="BK13" s="429"/>
      <c r="BL13" s="429"/>
      <c r="BM13" s="430"/>
      <c r="BN13" s="394">
        <v>-95034</v>
      </c>
      <c r="BO13" s="395"/>
      <c r="BP13" s="395"/>
      <c r="BQ13" s="395"/>
      <c r="BR13" s="395"/>
      <c r="BS13" s="395"/>
      <c r="BT13" s="395"/>
      <c r="BU13" s="396"/>
      <c r="BV13" s="394">
        <v>6375</v>
      </c>
      <c r="BW13" s="395"/>
      <c r="BX13" s="395"/>
      <c r="BY13" s="395"/>
      <c r="BZ13" s="395"/>
      <c r="CA13" s="395"/>
      <c r="CB13" s="395"/>
      <c r="CC13" s="396"/>
      <c r="CD13" s="397" t="s">
        <v>146</v>
      </c>
      <c r="CE13" s="398"/>
      <c r="CF13" s="398"/>
      <c r="CG13" s="398"/>
      <c r="CH13" s="398"/>
      <c r="CI13" s="398"/>
      <c r="CJ13" s="398"/>
      <c r="CK13" s="398"/>
      <c r="CL13" s="398"/>
      <c r="CM13" s="398"/>
      <c r="CN13" s="398"/>
      <c r="CO13" s="398"/>
      <c r="CP13" s="398"/>
      <c r="CQ13" s="398"/>
      <c r="CR13" s="398"/>
      <c r="CS13" s="399"/>
      <c r="CT13" s="391">
        <v>11.5</v>
      </c>
      <c r="CU13" s="392"/>
      <c r="CV13" s="392"/>
      <c r="CW13" s="392"/>
      <c r="CX13" s="392"/>
      <c r="CY13" s="392"/>
      <c r="CZ13" s="392"/>
      <c r="DA13" s="393"/>
      <c r="DB13" s="391">
        <v>10.4</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147</v>
      </c>
      <c r="M14" s="476"/>
      <c r="N14" s="476"/>
      <c r="O14" s="476"/>
      <c r="P14" s="476"/>
      <c r="Q14" s="477"/>
      <c r="R14" s="478">
        <v>13725</v>
      </c>
      <c r="S14" s="479"/>
      <c r="T14" s="479"/>
      <c r="U14" s="479"/>
      <c r="V14" s="480"/>
      <c r="W14" s="384"/>
      <c r="X14" s="385"/>
      <c r="Y14" s="385"/>
      <c r="Z14" s="385"/>
      <c r="AA14" s="385"/>
      <c r="AB14" s="374"/>
      <c r="AC14" s="481">
        <v>10</v>
      </c>
      <c r="AD14" s="482"/>
      <c r="AE14" s="482"/>
      <c r="AF14" s="482"/>
      <c r="AG14" s="483"/>
      <c r="AH14" s="481">
        <v>11.7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148</v>
      </c>
      <c r="CE14" s="490"/>
      <c r="CF14" s="490"/>
      <c r="CG14" s="490"/>
      <c r="CH14" s="490"/>
      <c r="CI14" s="490"/>
      <c r="CJ14" s="490"/>
      <c r="CK14" s="490"/>
      <c r="CL14" s="490"/>
      <c r="CM14" s="490"/>
      <c r="CN14" s="490"/>
      <c r="CO14" s="490"/>
      <c r="CP14" s="490"/>
      <c r="CQ14" s="490"/>
      <c r="CR14" s="490"/>
      <c r="CS14" s="491"/>
      <c r="CT14" s="492">
        <v>137.4</v>
      </c>
      <c r="CU14" s="493"/>
      <c r="CV14" s="493"/>
      <c r="CW14" s="493"/>
      <c r="CX14" s="493"/>
      <c r="CY14" s="493"/>
      <c r="CZ14" s="493"/>
      <c r="DA14" s="494"/>
      <c r="DB14" s="492">
        <v>124.4</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142</v>
      </c>
      <c r="N15" s="486"/>
      <c r="O15" s="486"/>
      <c r="P15" s="486"/>
      <c r="Q15" s="487"/>
      <c r="R15" s="478">
        <v>13647</v>
      </c>
      <c r="S15" s="479"/>
      <c r="T15" s="479"/>
      <c r="U15" s="479"/>
      <c r="V15" s="480"/>
      <c r="W15" s="410" t="s">
        <v>149</v>
      </c>
      <c r="X15" s="411"/>
      <c r="Y15" s="411"/>
      <c r="Z15" s="411"/>
      <c r="AA15" s="411"/>
      <c r="AB15" s="401"/>
      <c r="AC15" s="445">
        <v>997</v>
      </c>
      <c r="AD15" s="446"/>
      <c r="AE15" s="446"/>
      <c r="AF15" s="446"/>
      <c r="AG15" s="488"/>
      <c r="AH15" s="445">
        <v>1115</v>
      </c>
      <c r="AI15" s="446"/>
      <c r="AJ15" s="446"/>
      <c r="AK15" s="446"/>
      <c r="AL15" s="447"/>
      <c r="AM15" s="423"/>
      <c r="AN15" s="424"/>
      <c r="AO15" s="424"/>
      <c r="AP15" s="424"/>
      <c r="AQ15" s="424"/>
      <c r="AR15" s="424"/>
      <c r="AS15" s="424"/>
      <c r="AT15" s="425"/>
      <c r="AU15" s="426"/>
      <c r="AV15" s="427"/>
      <c r="AW15" s="427"/>
      <c r="AX15" s="427"/>
      <c r="AY15" s="354" t="s">
        <v>150</v>
      </c>
      <c r="AZ15" s="355"/>
      <c r="BA15" s="355"/>
      <c r="BB15" s="355"/>
      <c r="BC15" s="355"/>
      <c r="BD15" s="355"/>
      <c r="BE15" s="355"/>
      <c r="BF15" s="355"/>
      <c r="BG15" s="355"/>
      <c r="BH15" s="355"/>
      <c r="BI15" s="355"/>
      <c r="BJ15" s="355"/>
      <c r="BK15" s="355"/>
      <c r="BL15" s="355"/>
      <c r="BM15" s="356"/>
      <c r="BN15" s="357">
        <v>1618303</v>
      </c>
      <c r="BO15" s="358"/>
      <c r="BP15" s="358"/>
      <c r="BQ15" s="358"/>
      <c r="BR15" s="358"/>
      <c r="BS15" s="358"/>
      <c r="BT15" s="358"/>
      <c r="BU15" s="359"/>
      <c r="BV15" s="357">
        <v>1561194</v>
      </c>
      <c r="BW15" s="358"/>
      <c r="BX15" s="358"/>
      <c r="BY15" s="358"/>
      <c r="BZ15" s="358"/>
      <c r="CA15" s="358"/>
      <c r="CB15" s="358"/>
      <c r="CC15" s="359"/>
      <c r="CD15" s="495" t="s">
        <v>151</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152</v>
      </c>
      <c r="M16" s="498"/>
      <c r="N16" s="498"/>
      <c r="O16" s="498"/>
      <c r="P16" s="498"/>
      <c r="Q16" s="499"/>
      <c r="R16" s="500" t="s">
        <v>153</v>
      </c>
      <c r="S16" s="501"/>
      <c r="T16" s="501"/>
      <c r="U16" s="501"/>
      <c r="V16" s="502"/>
      <c r="W16" s="384"/>
      <c r="X16" s="385"/>
      <c r="Y16" s="385"/>
      <c r="Z16" s="385"/>
      <c r="AA16" s="385"/>
      <c r="AB16" s="374"/>
      <c r="AC16" s="481">
        <v>15.9</v>
      </c>
      <c r="AD16" s="482"/>
      <c r="AE16" s="482"/>
      <c r="AF16" s="482"/>
      <c r="AG16" s="483"/>
      <c r="AH16" s="481">
        <v>16.5</v>
      </c>
      <c r="AI16" s="482"/>
      <c r="AJ16" s="482"/>
      <c r="AK16" s="482"/>
      <c r="AL16" s="484"/>
      <c r="AM16" s="423"/>
      <c r="AN16" s="424"/>
      <c r="AO16" s="424"/>
      <c r="AP16" s="424"/>
      <c r="AQ16" s="424"/>
      <c r="AR16" s="424"/>
      <c r="AS16" s="424"/>
      <c r="AT16" s="425"/>
      <c r="AU16" s="426"/>
      <c r="AV16" s="427"/>
      <c r="AW16" s="427"/>
      <c r="AX16" s="427"/>
      <c r="AY16" s="428" t="s">
        <v>154</v>
      </c>
      <c r="AZ16" s="429"/>
      <c r="BA16" s="429"/>
      <c r="BB16" s="429"/>
      <c r="BC16" s="429"/>
      <c r="BD16" s="429"/>
      <c r="BE16" s="429"/>
      <c r="BF16" s="429"/>
      <c r="BG16" s="429"/>
      <c r="BH16" s="429"/>
      <c r="BI16" s="429"/>
      <c r="BJ16" s="429"/>
      <c r="BK16" s="429"/>
      <c r="BL16" s="429"/>
      <c r="BM16" s="430"/>
      <c r="BN16" s="394">
        <v>8138267</v>
      </c>
      <c r="BO16" s="395"/>
      <c r="BP16" s="395"/>
      <c r="BQ16" s="395"/>
      <c r="BR16" s="395"/>
      <c r="BS16" s="395"/>
      <c r="BT16" s="395"/>
      <c r="BU16" s="396"/>
      <c r="BV16" s="394">
        <v>8035172</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155</v>
      </c>
      <c r="N17" s="506"/>
      <c r="O17" s="506"/>
      <c r="P17" s="506"/>
      <c r="Q17" s="507"/>
      <c r="R17" s="500" t="s">
        <v>156</v>
      </c>
      <c r="S17" s="501"/>
      <c r="T17" s="501"/>
      <c r="U17" s="501"/>
      <c r="V17" s="502"/>
      <c r="W17" s="410" t="s">
        <v>157</v>
      </c>
      <c r="X17" s="411"/>
      <c r="Y17" s="411"/>
      <c r="Z17" s="411"/>
      <c r="AA17" s="411"/>
      <c r="AB17" s="401"/>
      <c r="AC17" s="445">
        <v>4651</v>
      </c>
      <c r="AD17" s="446"/>
      <c r="AE17" s="446"/>
      <c r="AF17" s="446"/>
      <c r="AG17" s="488"/>
      <c r="AH17" s="445">
        <v>4840</v>
      </c>
      <c r="AI17" s="446"/>
      <c r="AJ17" s="446"/>
      <c r="AK17" s="446"/>
      <c r="AL17" s="447"/>
      <c r="AM17" s="423"/>
      <c r="AN17" s="424"/>
      <c r="AO17" s="424"/>
      <c r="AP17" s="424"/>
      <c r="AQ17" s="424"/>
      <c r="AR17" s="424"/>
      <c r="AS17" s="424"/>
      <c r="AT17" s="425"/>
      <c r="AU17" s="426"/>
      <c r="AV17" s="427"/>
      <c r="AW17" s="427"/>
      <c r="AX17" s="427"/>
      <c r="AY17" s="428" t="s">
        <v>158</v>
      </c>
      <c r="AZ17" s="429"/>
      <c r="BA17" s="429"/>
      <c r="BB17" s="429"/>
      <c r="BC17" s="429"/>
      <c r="BD17" s="429"/>
      <c r="BE17" s="429"/>
      <c r="BF17" s="429"/>
      <c r="BG17" s="429"/>
      <c r="BH17" s="429"/>
      <c r="BI17" s="429"/>
      <c r="BJ17" s="429"/>
      <c r="BK17" s="429"/>
      <c r="BL17" s="429"/>
      <c r="BM17" s="430"/>
      <c r="BN17" s="394">
        <v>2009982</v>
      </c>
      <c r="BO17" s="395"/>
      <c r="BP17" s="395"/>
      <c r="BQ17" s="395"/>
      <c r="BR17" s="395"/>
      <c r="BS17" s="395"/>
      <c r="BT17" s="395"/>
      <c r="BU17" s="396"/>
      <c r="BV17" s="394">
        <v>1941476</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159</v>
      </c>
      <c r="C18" s="437"/>
      <c r="D18" s="437"/>
      <c r="E18" s="517"/>
      <c r="F18" s="517"/>
      <c r="G18" s="517"/>
      <c r="H18" s="517"/>
      <c r="I18" s="517"/>
      <c r="J18" s="517"/>
      <c r="K18" s="517"/>
      <c r="L18" s="518">
        <v>242.82</v>
      </c>
      <c r="M18" s="518"/>
      <c r="N18" s="518"/>
      <c r="O18" s="518"/>
      <c r="P18" s="518"/>
      <c r="Q18" s="518"/>
      <c r="R18" s="519"/>
      <c r="S18" s="519"/>
      <c r="T18" s="519"/>
      <c r="U18" s="519"/>
      <c r="V18" s="520"/>
      <c r="W18" s="412"/>
      <c r="X18" s="413"/>
      <c r="Y18" s="413"/>
      <c r="Z18" s="413"/>
      <c r="AA18" s="413"/>
      <c r="AB18" s="404"/>
      <c r="AC18" s="521">
        <v>74.099999999999994</v>
      </c>
      <c r="AD18" s="522"/>
      <c r="AE18" s="522"/>
      <c r="AF18" s="522"/>
      <c r="AG18" s="523"/>
      <c r="AH18" s="521">
        <v>71.8</v>
      </c>
      <c r="AI18" s="522"/>
      <c r="AJ18" s="522"/>
      <c r="AK18" s="522"/>
      <c r="AL18" s="524"/>
      <c r="AM18" s="423"/>
      <c r="AN18" s="424"/>
      <c r="AO18" s="424"/>
      <c r="AP18" s="424"/>
      <c r="AQ18" s="424"/>
      <c r="AR18" s="424"/>
      <c r="AS18" s="424"/>
      <c r="AT18" s="425"/>
      <c r="AU18" s="426"/>
      <c r="AV18" s="427"/>
      <c r="AW18" s="427"/>
      <c r="AX18" s="427"/>
      <c r="AY18" s="428" t="s">
        <v>160</v>
      </c>
      <c r="AZ18" s="429"/>
      <c r="BA18" s="429"/>
      <c r="BB18" s="429"/>
      <c r="BC18" s="429"/>
      <c r="BD18" s="429"/>
      <c r="BE18" s="429"/>
      <c r="BF18" s="429"/>
      <c r="BG18" s="429"/>
      <c r="BH18" s="429"/>
      <c r="BI18" s="429"/>
      <c r="BJ18" s="429"/>
      <c r="BK18" s="429"/>
      <c r="BL18" s="429"/>
      <c r="BM18" s="430"/>
      <c r="BN18" s="394">
        <v>7663610</v>
      </c>
      <c r="BO18" s="395"/>
      <c r="BP18" s="395"/>
      <c r="BQ18" s="395"/>
      <c r="BR18" s="395"/>
      <c r="BS18" s="395"/>
      <c r="BT18" s="395"/>
      <c r="BU18" s="396"/>
      <c r="BV18" s="394">
        <v>7499977</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161</v>
      </c>
      <c r="C19" s="437"/>
      <c r="D19" s="437"/>
      <c r="E19" s="517"/>
      <c r="F19" s="517"/>
      <c r="G19" s="517"/>
      <c r="H19" s="517"/>
      <c r="I19" s="517"/>
      <c r="J19" s="517"/>
      <c r="K19" s="517"/>
      <c r="L19" s="525">
        <v>55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162</v>
      </c>
      <c r="AZ19" s="429"/>
      <c r="BA19" s="429"/>
      <c r="BB19" s="429"/>
      <c r="BC19" s="429"/>
      <c r="BD19" s="429"/>
      <c r="BE19" s="429"/>
      <c r="BF19" s="429"/>
      <c r="BG19" s="429"/>
      <c r="BH19" s="429"/>
      <c r="BI19" s="429"/>
      <c r="BJ19" s="429"/>
      <c r="BK19" s="429"/>
      <c r="BL19" s="429"/>
      <c r="BM19" s="430"/>
      <c r="BN19" s="394">
        <v>9961675</v>
      </c>
      <c r="BO19" s="395"/>
      <c r="BP19" s="395"/>
      <c r="BQ19" s="395"/>
      <c r="BR19" s="395"/>
      <c r="BS19" s="395"/>
      <c r="BT19" s="395"/>
      <c r="BU19" s="396"/>
      <c r="BV19" s="394">
        <v>10209090</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163</v>
      </c>
      <c r="C20" s="437"/>
      <c r="D20" s="437"/>
      <c r="E20" s="517"/>
      <c r="F20" s="517"/>
      <c r="G20" s="517"/>
      <c r="H20" s="517"/>
      <c r="I20" s="517"/>
      <c r="J20" s="517"/>
      <c r="K20" s="517"/>
      <c r="L20" s="525">
        <v>5962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164</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165</v>
      </c>
      <c r="C22" s="538"/>
      <c r="D22" s="539"/>
      <c r="E22" s="406" t="s">
        <v>1</v>
      </c>
      <c r="F22" s="411"/>
      <c r="G22" s="411"/>
      <c r="H22" s="411"/>
      <c r="I22" s="411"/>
      <c r="J22" s="411"/>
      <c r="K22" s="401"/>
      <c r="L22" s="406" t="s">
        <v>166</v>
      </c>
      <c r="M22" s="411"/>
      <c r="N22" s="411"/>
      <c r="O22" s="411"/>
      <c r="P22" s="401"/>
      <c r="Q22" s="569" t="s">
        <v>167</v>
      </c>
      <c r="R22" s="570"/>
      <c r="S22" s="570"/>
      <c r="T22" s="570"/>
      <c r="U22" s="570"/>
      <c r="V22" s="571"/>
      <c r="W22" s="537" t="s">
        <v>168</v>
      </c>
      <c r="X22" s="538"/>
      <c r="Y22" s="539"/>
      <c r="Z22" s="406" t="s">
        <v>1</v>
      </c>
      <c r="AA22" s="411"/>
      <c r="AB22" s="411"/>
      <c r="AC22" s="411"/>
      <c r="AD22" s="411"/>
      <c r="AE22" s="411"/>
      <c r="AF22" s="411"/>
      <c r="AG22" s="401"/>
      <c r="AH22" s="575" t="s">
        <v>169</v>
      </c>
      <c r="AI22" s="411"/>
      <c r="AJ22" s="411"/>
      <c r="AK22" s="411"/>
      <c r="AL22" s="401"/>
      <c r="AM22" s="575" t="s">
        <v>170</v>
      </c>
      <c r="AN22" s="576"/>
      <c r="AO22" s="576"/>
      <c r="AP22" s="576"/>
      <c r="AQ22" s="576"/>
      <c r="AR22" s="577"/>
      <c r="AS22" s="569" t="s">
        <v>167</v>
      </c>
      <c r="AT22" s="570"/>
      <c r="AU22" s="570"/>
      <c r="AV22" s="570"/>
      <c r="AW22" s="570"/>
      <c r="AX22" s="581"/>
      <c r="AY22" s="354" t="s">
        <v>171</v>
      </c>
      <c r="AZ22" s="355"/>
      <c r="BA22" s="355"/>
      <c r="BB22" s="355"/>
      <c r="BC22" s="355"/>
      <c r="BD22" s="355"/>
      <c r="BE22" s="355"/>
      <c r="BF22" s="355"/>
      <c r="BG22" s="355"/>
      <c r="BH22" s="355"/>
      <c r="BI22" s="355"/>
      <c r="BJ22" s="355"/>
      <c r="BK22" s="355"/>
      <c r="BL22" s="355"/>
      <c r="BM22" s="356"/>
      <c r="BN22" s="357">
        <v>29224926</v>
      </c>
      <c r="BO22" s="358"/>
      <c r="BP22" s="358"/>
      <c r="BQ22" s="358"/>
      <c r="BR22" s="358"/>
      <c r="BS22" s="358"/>
      <c r="BT22" s="358"/>
      <c r="BU22" s="359"/>
      <c r="BV22" s="357">
        <v>28354181</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172</v>
      </c>
      <c r="AZ23" s="429"/>
      <c r="BA23" s="429"/>
      <c r="BB23" s="429"/>
      <c r="BC23" s="429"/>
      <c r="BD23" s="429"/>
      <c r="BE23" s="429"/>
      <c r="BF23" s="429"/>
      <c r="BG23" s="429"/>
      <c r="BH23" s="429"/>
      <c r="BI23" s="429"/>
      <c r="BJ23" s="429"/>
      <c r="BK23" s="429"/>
      <c r="BL23" s="429"/>
      <c r="BM23" s="430"/>
      <c r="BN23" s="394">
        <v>19472274</v>
      </c>
      <c r="BO23" s="395"/>
      <c r="BP23" s="395"/>
      <c r="BQ23" s="395"/>
      <c r="BR23" s="395"/>
      <c r="BS23" s="395"/>
      <c r="BT23" s="395"/>
      <c r="BU23" s="396"/>
      <c r="BV23" s="394">
        <v>18120351</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173</v>
      </c>
      <c r="F24" s="424"/>
      <c r="G24" s="424"/>
      <c r="H24" s="424"/>
      <c r="I24" s="424"/>
      <c r="J24" s="424"/>
      <c r="K24" s="425"/>
      <c r="L24" s="445">
        <v>1</v>
      </c>
      <c r="M24" s="446"/>
      <c r="N24" s="446"/>
      <c r="O24" s="446"/>
      <c r="P24" s="488"/>
      <c r="Q24" s="445">
        <v>7362</v>
      </c>
      <c r="R24" s="446"/>
      <c r="S24" s="446"/>
      <c r="T24" s="446"/>
      <c r="U24" s="446"/>
      <c r="V24" s="488"/>
      <c r="W24" s="540"/>
      <c r="X24" s="541"/>
      <c r="Y24" s="542"/>
      <c r="Z24" s="444" t="s">
        <v>174</v>
      </c>
      <c r="AA24" s="424"/>
      <c r="AB24" s="424"/>
      <c r="AC24" s="424"/>
      <c r="AD24" s="424"/>
      <c r="AE24" s="424"/>
      <c r="AF24" s="424"/>
      <c r="AG24" s="425"/>
      <c r="AH24" s="445">
        <v>233</v>
      </c>
      <c r="AI24" s="446"/>
      <c r="AJ24" s="446"/>
      <c r="AK24" s="446"/>
      <c r="AL24" s="488"/>
      <c r="AM24" s="445">
        <v>738843</v>
      </c>
      <c r="AN24" s="446"/>
      <c r="AO24" s="446"/>
      <c r="AP24" s="446"/>
      <c r="AQ24" s="446"/>
      <c r="AR24" s="488"/>
      <c r="AS24" s="445">
        <v>3171</v>
      </c>
      <c r="AT24" s="446"/>
      <c r="AU24" s="446"/>
      <c r="AV24" s="446"/>
      <c r="AW24" s="446"/>
      <c r="AX24" s="447"/>
      <c r="AY24" s="510" t="s">
        <v>175</v>
      </c>
      <c r="AZ24" s="511"/>
      <c r="BA24" s="511"/>
      <c r="BB24" s="511"/>
      <c r="BC24" s="511"/>
      <c r="BD24" s="511"/>
      <c r="BE24" s="511"/>
      <c r="BF24" s="511"/>
      <c r="BG24" s="511"/>
      <c r="BH24" s="511"/>
      <c r="BI24" s="511"/>
      <c r="BJ24" s="511"/>
      <c r="BK24" s="511"/>
      <c r="BL24" s="511"/>
      <c r="BM24" s="512"/>
      <c r="BN24" s="394">
        <v>25195214</v>
      </c>
      <c r="BO24" s="395"/>
      <c r="BP24" s="395"/>
      <c r="BQ24" s="395"/>
      <c r="BR24" s="395"/>
      <c r="BS24" s="395"/>
      <c r="BT24" s="395"/>
      <c r="BU24" s="396"/>
      <c r="BV24" s="394">
        <v>23978701</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176</v>
      </c>
      <c r="F25" s="424"/>
      <c r="G25" s="424"/>
      <c r="H25" s="424"/>
      <c r="I25" s="424"/>
      <c r="J25" s="424"/>
      <c r="K25" s="425"/>
      <c r="L25" s="445">
        <v>1</v>
      </c>
      <c r="M25" s="446"/>
      <c r="N25" s="446"/>
      <c r="O25" s="446"/>
      <c r="P25" s="488"/>
      <c r="Q25" s="445">
        <v>6258</v>
      </c>
      <c r="R25" s="446"/>
      <c r="S25" s="446"/>
      <c r="T25" s="446"/>
      <c r="U25" s="446"/>
      <c r="V25" s="488"/>
      <c r="W25" s="540"/>
      <c r="X25" s="541"/>
      <c r="Y25" s="542"/>
      <c r="Z25" s="444" t="s">
        <v>177</v>
      </c>
      <c r="AA25" s="424"/>
      <c r="AB25" s="424"/>
      <c r="AC25" s="424"/>
      <c r="AD25" s="424"/>
      <c r="AE25" s="424"/>
      <c r="AF25" s="424"/>
      <c r="AG25" s="425"/>
      <c r="AH25" s="445" t="s">
        <v>178</v>
      </c>
      <c r="AI25" s="446"/>
      <c r="AJ25" s="446"/>
      <c r="AK25" s="446"/>
      <c r="AL25" s="488"/>
      <c r="AM25" s="445" t="s">
        <v>178</v>
      </c>
      <c r="AN25" s="446"/>
      <c r="AO25" s="446"/>
      <c r="AP25" s="446"/>
      <c r="AQ25" s="446"/>
      <c r="AR25" s="488"/>
      <c r="AS25" s="445" t="s">
        <v>178</v>
      </c>
      <c r="AT25" s="446"/>
      <c r="AU25" s="446"/>
      <c r="AV25" s="446"/>
      <c r="AW25" s="446"/>
      <c r="AX25" s="447"/>
      <c r="AY25" s="354" t="s">
        <v>179</v>
      </c>
      <c r="AZ25" s="355"/>
      <c r="BA25" s="355"/>
      <c r="BB25" s="355"/>
      <c r="BC25" s="355"/>
      <c r="BD25" s="355"/>
      <c r="BE25" s="355"/>
      <c r="BF25" s="355"/>
      <c r="BG25" s="355"/>
      <c r="BH25" s="355"/>
      <c r="BI25" s="355"/>
      <c r="BJ25" s="355"/>
      <c r="BK25" s="355"/>
      <c r="BL25" s="355"/>
      <c r="BM25" s="356"/>
      <c r="BN25" s="357">
        <v>560241</v>
      </c>
      <c r="BO25" s="358"/>
      <c r="BP25" s="358"/>
      <c r="BQ25" s="358"/>
      <c r="BR25" s="358"/>
      <c r="BS25" s="358"/>
      <c r="BT25" s="358"/>
      <c r="BU25" s="359"/>
      <c r="BV25" s="357">
        <v>2280864</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180</v>
      </c>
      <c r="F26" s="424"/>
      <c r="G26" s="424"/>
      <c r="H26" s="424"/>
      <c r="I26" s="424"/>
      <c r="J26" s="424"/>
      <c r="K26" s="425"/>
      <c r="L26" s="445">
        <v>1</v>
      </c>
      <c r="M26" s="446"/>
      <c r="N26" s="446"/>
      <c r="O26" s="446"/>
      <c r="P26" s="488"/>
      <c r="Q26" s="445">
        <v>5522</v>
      </c>
      <c r="R26" s="446"/>
      <c r="S26" s="446"/>
      <c r="T26" s="446"/>
      <c r="U26" s="446"/>
      <c r="V26" s="488"/>
      <c r="W26" s="540"/>
      <c r="X26" s="541"/>
      <c r="Y26" s="542"/>
      <c r="Z26" s="444" t="s">
        <v>181</v>
      </c>
      <c r="AA26" s="546"/>
      <c r="AB26" s="546"/>
      <c r="AC26" s="546"/>
      <c r="AD26" s="546"/>
      <c r="AE26" s="546"/>
      <c r="AF26" s="546"/>
      <c r="AG26" s="547"/>
      <c r="AH26" s="445">
        <v>20</v>
      </c>
      <c r="AI26" s="446"/>
      <c r="AJ26" s="446"/>
      <c r="AK26" s="446"/>
      <c r="AL26" s="488"/>
      <c r="AM26" s="445">
        <v>70400</v>
      </c>
      <c r="AN26" s="446"/>
      <c r="AO26" s="446"/>
      <c r="AP26" s="446"/>
      <c r="AQ26" s="446"/>
      <c r="AR26" s="488"/>
      <c r="AS26" s="445">
        <v>3520</v>
      </c>
      <c r="AT26" s="446"/>
      <c r="AU26" s="446"/>
      <c r="AV26" s="446"/>
      <c r="AW26" s="446"/>
      <c r="AX26" s="447"/>
      <c r="AY26" s="397" t="s">
        <v>182</v>
      </c>
      <c r="AZ26" s="398"/>
      <c r="BA26" s="398"/>
      <c r="BB26" s="398"/>
      <c r="BC26" s="398"/>
      <c r="BD26" s="398"/>
      <c r="BE26" s="398"/>
      <c r="BF26" s="398"/>
      <c r="BG26" s="398"/>
      <c r="BH26" s="398"/>
      <c r="BI26" s="398"/>
      <c r="BJ26" s="398"/>
      <c r="BK26" s="398"/>
      <c r="BL26" s="398"/>
      <c r="BM26" s="399"/>
      <c r="BN26" s="394" t="s">
        <v>178</v>
      </c>
      <c r="BO26" s="395"/>
      <c r="BP26" s="395"/>
      <c r="BQ26" s="395"/>
      <c r="BR26" s="395"/>
      <c r="BS26" s="395"/>
      <c r="BT26" s="395"/>
      <c r="BU26" s="396"/>
      <c r="BV26" s="394" t="s">
        <v>133</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183</v>
      </c>
      <c r="F27" s="424"/>
      <c r="G27" s="424"/>
      <c r="H27" s="424"/>
      <c r="I27" s="424"/>
      <c r="J27" s="424"/>
      <c r="K27" s="425"/>
      <c r="L27" s="445">
        <v>1</v>
      </c>
      <c r="M27" s="446"/>
      <c r="N27" s="446"/>
      <c r="O27" s="446"/>
      <c r="P27" s="488"/>
      <c r="Q27" s="445">
        <v>2970</v>
      </c>
      <c r="R27" s="446"/>
      <c r="S27" s="446"/>
      <c r="T27" s="446"/>
      <c r="U27" s="446"/>
      <c r="V27" s="488"/>
      <c r="W27" s="540"/>
      <c r="X27" s="541"/>
      <c r="Y27" s="542"/>
      <c r="Z27" s="444" t="s">
        <v>184</v>
      </c>
      <c r="AA27" s="424"/>
      <c r="AB27" s="424"/>
      <c r="AC27" s="424"/>
      <c r="AD27" s="424"/>
      <c r="AE27" s="424"/>
      <c r="AF27" s="424"/>
      <c r="AG27" s="425"/>
      <c r="AH27" s="445">
        <v>3</v>
      </c>
      <c r="AI27" s="446"/>
      <c r="AJ27" s="446"/>
      <c r="AK27" s="446"/>
      <c r="AL27" s="488"/>
      <c r="AM27" s="445">
        <v>7695</v>
      </c>
      <c r="AN27" s="446"/>
      <c r="AO27" s="446"/>
      <c r="AP27" s="446"/>
      <c r="AQ27" s="446"/>
      <c r="AR27" s="488"/>
      <c r="AS27" s="445">
        <v>2565</v>
      </c>
      <c r="AT27" s="446"/>
      <c r="AU27" s="446"/>
      <c r="AV27" s="446"/>
      <c r="AW27" s="446"/>
      <c r="AX27" s="447"/>
      <c r="AY27" s="489" t="s">
        <v>185</v>
      </c>
      <c r="AZ27" s="490"/>
      <c r="BA27" s="490"/>
      <c r="BB27" s="490"/>
      <c r="BC27" s="490"/>
      <c r="BD27" s="490"/>
      <c r="BE27" s="490"/>
      <c r="BF27" s="490"/>
      <c r="BG27" s="490"/>
      <c r="BH27" s="490"/>
      <c r="BI27" s="490"/>
      <c r="BJ27" s="490"/>
      <c r="BK27" s="490"/>
      <c r="BL27" s="490"/>
      <c r="BM27" s="491"/>
      <c r="BN27" s="513">
        <v>281312</v>
      </c>
      <c r="BO27" s="514"/>
      <c r="BP27" s="514"/>
      <c r="BQ27" s="514"/>
      <c r="BR27" s="514"/>
      <c r="BS27" s="514"/>
      <c r="BT27" s="514"/>
      <c r="BU27" s="515"/>
      <c r="BV27" s="513">
        <v>281312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186</v>
      </c>
      <c r="F28" s="424"/>
      <c r="G28" s="424"/>
      <c r="H28" s="424"/>
      <c r="I28" s="424"/>
      <c r="J28" s="424"/>
      <c r="K28" s="425"/>
      <c r="L28" s="445">
        <v>1</v>
      </c>
      <c r="M28" s="446"/>
      <c r="N28" s="446"/>
      <c r="O28" s="446"/>
      <c r="P28" s="488"/>
      <c r="Q28" s="445">
        <v>2460</v>
      </c>
      <c r="R28" s="446"/>
      <c r="S28" s="446"/>
      <c r="T28" s="446"/>
      <c r="U28" s="446"/>
      <c r="V28" s="488"/>
      <c r="W28" s="540"/>
      <c r="X28" s="541"/>
      <c r="Y28" s="542"/>
      <c r="Z28" s="444" t="s">
        <v>187</v>
      </c>
      <c r="AA28" s="424"/>
      <c r="AB28" s="424"/>
      <c r="AC28" s="424"/>
      <c r="AD28" s="424"/>
      <c r="AE28" s="424"/>
      <c r="AF28" s="424"/>
      <c r="AG28" s="425"/>
      <c r="AH28" s="445" t="s">
        <v>178</v>
      </c>
      <c r="AI28" s="446"/>
      <c r="AJ28" s="446"/>
      <c r="AK28" s="446"/>
      <c r="AL28" s="488"/>
      <c r="AM28" s="445" t="s">
        <v>188</v>
      </c>
      <c r="AN28" s="446"/>
      <c r="AO28" s="446"/>
      <c r="AP28" s="446"/>
      <c r="AQ28" s="446"/>
      <c r="AR28" s="488"/>
      <c r="AS28" s="445" t="s">
        <v>178</v>
      </c>
      <c r="AT28" s="446"/>
      <c r="AU28" s="446"/>
      <c r="AV28" s="446"/>
      <c r="AW28" s="446"/>
      <c r="AX28" s="447"/>
      <c r="AY28" s="548" t="s">
        <v>189</v>
      </c>
      <c r="AZ28" s="549"/>
      <c r="BA28" s="549"/>
      <c r="BB28" s="550"/>
      <c r="BC28" s="354" t="s">
        <v>50</v>
      </c>
      <c r="BD28" s="355"/>
      <c r="BE28" s="355"/>
      <c r="BF28" s="355"/>
      <c r="BG28" s="355"/>
      <c r="BH28" s="355"/>
      <c r="BI28" s="355"/>
      <c r="BJ28" s="355"/>
      <c r="BK28" s="355"/>
      <c r="BL28" s="355"/>
      <c r="BM28" s="356"/>
      <c r="BN28" s="357">
        <v>1280098</v>
      </c>
      <c r="BO28" s="358"/>
      <c r="BP28" s="358"/>
      <c r="BQ28" s="358"/>
      <c r="BR28" s="358"/>
      <c r="BS28" s="358"/>
      <c r="BT28" s="358"/>
      <c r="BU28" s="359"/>
      <c r="BV28" s="357">
        <v>1302142</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190</v>
      </c>
      <c r="F29" s="424"/>
      <c r="G29" s="424"/>
      <c r="H29" s="424"/>
      <c r="I29" s="424"/>
      <c r="J29" s="424"/>
      <c r="K29" s="425"/>
      <c r="L29" s="445">
        <v>14</v>
      </c>
      <c r="M29" s="446"/>
      <c r="N29" s="446"/>
      <c r="O29" s="446"/>
      <c r="P29" s="488"/>
      <c r="Q29" s="445">
        <v>2050</v>
      </c>
      <c r="R29" s="446"/>
      <c r="S29" s="446"/>
      <c r="T29" s="446"/>
      <c r="U29" s="446"/>
      <c r="V29" s="488"/>
      <c r="W29" s="543"/>
      <c r="X29" s="544"/>
      <c r="Y29" s="545"/>
      <c r="Z29" s="444" t="s">
        <v>191</v>
      </c>
      <c r="AA29" s="424"/>
      <c r="AB29" s="424"/>
      <c r="AC29" s="424"/>
      <c r="AD29" s="424"/>
      <c r="AE29" s="424"/>
      <c r="AF29" s="424"/>
      <c r="AG29" s="425"/>
      <c r="AH29" s="445">
        <v>236</v>
      </c>
      <c r="AI29" s="446"/>
      <c r="AJ29" s="446"/>
      <c r="AK29" s="446"/>
      <c r="AL29" s="488"/>
      <c r="AM29" s="445">
        <v>746538</v>
      </c>
      <c r="AN29" s="446"/>
      <c r="AO29" s="446"/>
      <c r="AP29" s="446"/>
      <c r="AQ29" s="446"/>
      <c r="AR29" s="488"/>
      <c r="AS29" s="445">
        <v>3163</v>
      </c>
      <c r="AT29" s="446"/>
      <c r="AU29" s="446"/>
      <c r="AV29" s="446"/>
      <c r="AW29" s="446"/>
      <c r="AX29" s="447"/>
      <c r="AY29" s="551"/>
      <c r="AZ29" s="552"/>
      <c r="BA29" s="552"/>
      <c r="BB29" s="553"/>
      <c r="BC29" s="428" t="s">
        <v>192</v>
      </c>
      <c r="BD29" s="429"/>
      <c r="BE29" s="429"/>
      <c r="BF29" s="429"/>
      <c r="BG29" s="429"/>
      <c r="BH29" s="429"/>
      <c r="BI29" s="429"/>
      <c r="BJ29" s="429"/>
      <c r="BK29" s="429"/>
      <c r="BL29" s="429"/>
      <c r="BM29" s="430"/>
      <c r="BN29" s="394">
        <v>1724590</v>
      </c>
      <c r="BO29" s="395"/>
      <c r="BP29" s="395"/>
      <c r="BQ29" s="395"/>
      <c r="BR29" s="395"/>
      <c r="BS29" s="395"/>
      <c r="BT29" s="395"/>
      <c r="BU29" s="396"/>
      <c r="BV29" s="394">
        <v>1582055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193</v>
      </c>
      <c r="X30" s="562"/>
      <c r="Y30" s="562"/>
      <c r="Z30" s="562"/>
      <c r="AA30" s="562"/>
      <c r="AB30" s="562"/>
      <c r="AC30" s="562"/>
      <c r="AD30" s="562"/>
      <c r="AE30" s="562"/>
      <c r="AF30" s="562"/>
      <c r="AG30" s="563"/>
      <c r="AH30" s="521">
        <v>99.3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52</v>
      </c>
      <c r="BD30" s="511"/>
      <c r="BE30" s="511"/>
      <c r="BF30" s="511"/>
      <c r="BG30" s="511"/>
      <c r="BH30" s="511"/>
      <c r="BI30" s="511"/>
      <c r="BJ30" s="511"/>
      <c r="BK30" s="511"/>
      <c r="BL30" s="511"/>
      <c r="BM30" s="512"/>
      <c r="BN30" s="513">
        <v>2057851</v>
      </c>
      <c r="BO30" s="514"/>
      <c r="BP30" s="514"/>
      <c r="BQ30" s="514"/>
      <c r="BR30" s="514"/>
      <c r="BS30" s="514"/>
      <c r="BT30" s="514"/>
      <c r="BU30" s="515"/>
      <c r="BV30" s="513">
        <v>2181506</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194</v>
      </c>
      <c r="D32" s="557"/>
      <c r="E32" s="557"/>
      <c r="F32" s="557"/>
      <c r="G32" s="557"/>
      <c r="H32" s="557"/>
      <c r="I32" s="557"/>
      <c r="J32" s="557"/>
      <c r="K32" s="557"/>
      <c r="L32" s="557"/>
      <c r="M32" s="557"/>
      <c r="N32" s="557"/>
      <c r="O32" s="557"/>
      <c r="P32" s="557"/>
      <c r="Q32" s="557"/>
      <c r="R32" s="557"/>
      <c r="S32" s="557"/>
      <c r="U32" s="398" t="s">
        <v>195</v>
      </c>
      <c r="V32" s="398"/>
      <c r="W32" s="398"/>
      <c r="X32" s="398"/>
      <c r="Y32" s="398"/>
      <c r="Z32" s="398"/>
      <c r="AA32" s="398"/>
      <c r="AB32" s="398"/>
      <c r="AC32" s="398"/>
      <c r="AD32" s="398"/>
      <c r="AE32" s="398"/>
      <c r="AF32" s="398"/>
      <c r="AG32" s="398"/>
      <c r="AH32" s="398"/>
      <c r="AI32" s="398"/>
      <c r="AJ32" s="398"/>
      <c r="AK32" s="398"/>
      <c r="AM32" s="398" t="s">
        <v>196</v>
      </c>
      <c r="AN32" s="398"/>
      <c r="AO32" s="398"/>
      <c r="AP32" s="398"/>
      <c r="AQ32" s="398"/>
      <c r="AR32" s="398"/>
      <c r="AS32" s="398"/>
      <c r="AT32" s="398"/>
      <c r="AU32" s="398"/>
      <c r="AV32" s="398"/>
      <c r="AW32" s="398"/>
      <c r="AX32" s="398"/>
      <c r="AY32" s="398"/>
      <c r="AZ32" s="398"/>
      <c r="BA32" s="398"/>
      <c r="BB32" s="398"/>
      <c r="BC32" s="398"/>
      <c r="BE32" s="398" t="s">
        <v>197</v>
      </c>
      <c r="BF32" s="398"/>
      <c r="BG32" s="398"/>
      <c r="BH32" s="398"/>
      <c r="BI32" s="398"/>
      <c r="BJ32" s="398"/>
      <c r="BK32" s="398"/>
      <c r="BL32" s="398"/>
      <c r="BM32" s="398"/>
      <c r="BN32" s="398"/>
      <c r="BO32" s="398"/>
      <c r="BP32" s="398"/>
      <c r="BQ32" s="398"/>
      <c r="BR32" s="398"/>
      <c r="BS32" s="398"/>
      <c r="BT32" s="398"/>
      <c r="BU32" s="398"/>
      <c r="BW32" s="398" t="s">
        <v>198</v>
      </c>
      <c r="BX32" s="398"/>
      <c r="BY32" s="398"/>
      <c r="BZ32" s="398"/>
      <c r="CA32" s="398"/>
      <c r="CB32" s="398"/>
      <c r="CC32" s="398"/>
      <c r="CD32" s="398"/>
      <c r="CE32" s="398"/>
      <c r="CF32" s="398"/>
      <c r="CG32" s="398"/>
      <c r="CH32" s="398"/>
      <c r="CI32" s="398"/>
      <c r="CJ32" s="398"/>
      <c r="CK32" s="398"/>
      <c r="CL32" s="398"/>
      <c r="CM32" s="398"/>
      <c r="CO32" s="398" t="s">
        <v>199</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200</v>
      </c>
      <c r="D33" s="418"/>
      <c r="E33" s="383" t="s">
        <v>201</v>
      </c>
      <c r="F33" s="383"/>
      <c r="G33" s="383"/>
      <c r="H33" s="383"/>
      <c r="I33" s="383"/>
      <c r="J33" s="383"/>
      <c r="K33" s="383"/>
      <c r="L33" s="383"/>
      <c r="M33" s="383"/>
      <c r="N33" s="383"/>
      <c r="O33" s="383"/>
      <c r="P33" s="383"/>
      <c r="Q33" s="383"/>
      <c r="R33" s="383"/>
      <c r="S33" s="383"/>
      <c r="T33" s="179"/>
      <c r="U33" s="418" t="s">
        <v>202</v>
      </c>
      <c r="V33" s="418"/>
      <c r="W33" s="383" t="s">
        <v>201</v>
      </c>
      <c r="X33" s="383"/>
      <c r="Y33" s="383"/>
      <c r="Z33" s="383"/>
      <c r="AA33" s="383"/>
      <c r="AB33" s="383"/>
      <c r="AC33" s="383"/>
      <c r="AD33" s="383"/>
      <c r="AE33" s="383"/>
      <c r="AF33" s="383"/>
      <c r="AG33" s="383"/>
      <c r="AH33" s="383"/>
      <c r="AI33" s="383"/>
      <c r="AJ33" s="383"/>
      <c r="AK33" s="383"/>
      <c r="AL33" s="179"/>
      <c r="AM33" s="418" t="s">
        <v>200</v>
      </c>
      <c r="AN33" s="418"/>
      <c r="AO33" s="383" t="s">
        <v>203</v>
      </c>
      <c r="AP33" s="383"/>
      <c r="AQ33" s="383"/>
      <c r="AR33" s="383"/>
      <c r="AS33" s="383"/>
      <c r="AT33" s="383"/>
      <c r="AU33" s="383"/>
      <c r="AV33" s="383"/>
      <c r="AW33" s="383"/>
      <c r="AX33" s="383"/>
      <c r="AY33" s="383"/>
      <c r="AZ33" s="383"/>
      <c r="BA33" s="383"/>
      <c r="BB33" s="383"/>
      <c r="BC33" s="383"/>
      <c r="BD33" s="185"/>
      <c r="BE33" s="383" t="s">
        <v>204</v>
      </c>
      <c r="BF33" s="383"/>
      <c r="BG33" s="383" t="s">
        <v>205</v>
      </c>
      <c r="BH33" s="383"/>
      <c r="BI33" s="383"/>
      <c r="BJ33" s="383"/>
      <c r="BK33" s="383"/>
      <c r="BL33" s="383"/>
      <c r="BM33" s="383"/>
      <c r="BN33" s="383"/>
      <c r="BO33" s="383"/>
      <c r="BP33" s="383"/>
      <c r="BQ33" s="383"/>
      <c r="BR33" s="383"/>
      <c r="BS33" s="383"/>
      <c r="BT33" s="383"/>
      <c r="BU33" s="383"/>
      <c r="BV33" s="185"/>
      <c r="BW33" s="418" t="s">
        <v>204</v>
      </c>
      <c r="BX33" s="418"/>
      <c r="BY33" s="383" t="s">
        <v>206</v>
      </c>
      <c r="BZ33" s="383"/>
      <c r="CA33" s="383"/>
      <c r="CB33" s="383"/>
      <c r="CC33" s="383"/>
      <c r="CD33" s="383"/>
      <c r="CE33" s="383"/>
      <c r="CF33" s="383"/>
      <c r="CG33" s="383"/>
      <c r="CH33" s="383"/>
      <c r="CI33" s="383"/>
      <c r="CJ33" s="383"/>
      <c r="CK33" s="383"/>
      <c r="CL33" s="383"/>
      <c r="CM33" s="383"/>
      <c r="CN33" s="179"/>
      <c r="CO33" s="418" t="s">
        <v>200</v>
      </c>
      <c r="CP33" s="418"/>
      <c r="CQ33" s="383" t="s">
        <v>207</v>
      </c>
      <c r="CR33" s="383"/>
      <c r="CS33" s="383"/>
      <c r="CT33" s="383"/>
      <c r="CU33" s="383"/>
      <c r="CV33" s="383"/>
      <c r="CW33" s="383"/>
      <c r="CX33" s="383"/>
      <c r="CY33" s="383"/>
      <c r="CZ33" s="383"/>
      <c r="DA33" s="383"/>
      <c r="DB33" s="383"/>
      <c r="DC33" s="383"/>
      <c r="DD33" s="383"/>
      <c r="DE33" s="383"/>
      <c r="DF33" s="179"/>
      <c r="DG33" s="583" t="s">
        <v>208</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4</v>
      </c>
      <c r="V34" s="584"/>
      <c r="W34" s="585" t="str">
        <f>IF('各会計、関係団体の財政状況及び健全化判断比率'!B28="","",'各会計、関係団体の財政状況及び健全化判断比率'!B28)</f>
        <v>国民健康保険事業勘定特別会計</v>
      </c>
      <c r="X34" s="585"/>
      <c r="Y34" s="585"/>
      <c r="Z34" s="585"/>
      <c r="AA34" s="585"/>
      <c r="AB34" s="585"/>
      <c r="AC34" s="585"/>
      <c r="AD34" s="585"/>
      <c r="AE34" s="585"/>
      <c r="AF34" s="585"/>
      <c r="AG34" s="585"/>
      <c r="AH34" s="585"/>
      <c r="AI34" s="585"/>
      <c r="AJ34" s="585"/>
      <c r="AK34" s="585"/>
      <c r="AL34" s="175"/>
      <c r="AM34" s="584">
        <f>IF(AO34="","",MAX(C34:D43,U34:V43)+1)</f>
        <v>11</v>
      </c>
      <c r="AN34" s="584"/>
      <c r="AO34" s="585" t="str">
        <f>IF('各会計、関係団体の財政状況及び健全化判断比率'!B35="","",'各会計、関係団体の財政状況及び健全化判断比率'!B35)</f>
        <v>上水道事業会計</v>
      </c>
      <c r="AP34" s="585"/>
      <c r="AQ34" s="585"/>
      <c r="AR34" s="585"/>
      <c r="AS34" s="585"/>
      <c r="AT34" s="585"/>
      <c r="AU34" s="585"/>
      <c r="AV34" s="585"/>
      <c r="AW34" s="585"/>
      <c r="AX34" s="585"/>
      <c r="AY34" s="585"/>
      <c r="AZ34" s="585"/>
      <c r="BA34" s="585"/>
      <c r="BB34" s="585"/>
      <c r="BC34" s="585"/>
      <c r="BD34" s="175"/>
      <c r="BE34" s="584">
        <f>IF(BG34="","",MAX(C34:D43,U34:V43,AM34:AN43)+1)</f>
        <v>12</v>
      </c>
      <c r="BF34" s="584"/>
      <c r="BG34" s="585" t="str">
        <f>IF('各会計、関係団体の財政状況及び健全化判断比率'!B36="","",'各会計、関係団体の財政状況及び健全化判断比率'!B36)</f>
        <v>下水道事業特別会計</v>
      </c>
      <c r="BH34" s="585"/>
      <c r="BI34" s="585"/>
      <c r="BJ34" s="585"/>
      <c r="BK34" s="585"/>
      <c r="BL34" s="585"/>
      <c r="BM34" s="585"/>
      <c r="BN34" s="585"/>
      <c r="BO34" s="585"/>
      <c r="BP34" s="585"/>
      <c r="BQ34" s="585"/>
      <c r="BR34" s="585"/>
      <c r="BS34" s="585"/>
      <c r="BT34" s="585"/>
      <c r="BU34" s="585"/>
      <c r="BV34" s="175"/>
      <c r="BW34" s="584">
        <f>IF(BY34="","",MAX(C34:D43,U34:V43,AM34:AN43,BE34:BF43)+1)</f>
        <v>13</v>
      </c>
      <c r="BX34" s="584"/>
      <c r="BY34" s="585" t="str">
        <f>IF('各会計、関係団体の財政状況及び健全化判断比率'!B68="","",'各会計、関係団体の財政状況及び健全化判断比率'!B68)</f>
        <v>島根県市町村総合事務組合（普通会計）</v>
      </c>
      <c r="BZ34" s="585"/>
      <c r="CA34" s="585"/>
      <c r="CB34" s="585"/>
      <c r="CC34" s="585"/>
      <c r="CD34" s="585"/>
      <c r="CE34" s="585"/>
      <c r="CF34" s="585"/>
      <c r="CG34" s="585"/>
      <c r="CH34" s="585"/>
      <c r="CI34" s="585"/>
      <c r="CJ34" s="585"/>
      <c r="CK34" s="585"/>
      <c r="CL34" s="585"/>
      <c r="CM34" s="585"/>
      <c r="CN34" s="175"/>
      <c r="CO34" s="584">
        <f>IF(CQ34="","",MAX(C34:D43,U34:V43,AM34:AN43,BE34:BF43,BW34:BX43)+1)</f>
        <v>20</v>
      </c>
      <c r="CP34" s="584"/>
      <c r="CQ34" s="585" t="str">
        <f>IF('各会計、関係団体の財政状況及び健全化判断比率'!BS7="","",'各会計、関係団体の財政状況及び健全化判断比率'!BS7)</f>
        <v>隠岐の島町文化振興財団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布施へき地診療施設事業特別会計</v>
      </c>
      <c r="F35" s="585"/>
      <c r="G35" s="585"/>
      <c r="H35" s="585"/>
      <c r="I35" s="585"/>
      <c r="J35" s="585"/>
      <c r="K35" s="585"/>
      <c r="L35" s="585"/>
      <c r="M35" s="585"/>
      <c r="N35" s="585"/>
      <c r="O35" s="585"/>
      <c r="P35" s="585"/>
      <c r="Q35" s="585"/>
      <c r="R35" s="585"/>
      <c r="S35" s="585"/>
      <c r="T35" s="175"/>
      <c r="U35" s="584">
        <f>IF(W35="","",U34+1)</f>
        <v>5</v>
      </c>
      <c r="V35" s="584"/>
      <c r="W35" s="585" t="str">
        <f>IF('各会計、関係団体の財政状況及び健全化判断比率'!B29="","",'各会計、関係団体の財政状況及び健全化判断比率'!B29)</f>
        <v>国民健康保険施設勘定（中村診療所）特別会計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14</v>
      </c>
      <c r="BX35" s="584"/>
      <c r="BY35" s="585" t="str">
        <f>IF('各会計、関係団体の財政状況及び健全化判断比率'!B69="","",'各会計、関係団体の財政状況及び健全化判断比率'!B69)</f>
        <v>隠岐広域連合（普通会計）</v>
      </c>
      <c r="BZ35" s="585"/>
      <c r="CA35" s="585"/>
      <c r="CB35" s="585"/>
      <c r="CC35" s="585"/>
      <c r="CD35" s="585"/>
      <c r="CE35" s="585"/>
      <c r="CF35" s="585"/>
      <c r="CG35" s="585"/>
      <c r="CH35" s="585"/>
      <c r="CI35" s="585"/>
      <c r="CJ35" s="585"/>
      <c r="CK35" s="585"/>
      <c r="CL35" s="585"/>
      <c r="CM35" s="585"/>
      <c r="CN35" s="175"/>
      <c r="CO35" s="584">
        <f t="shared" ref="CO35:CO43" si="3">IF(CQ35="","",CO34+1)</f>
        <v>21</v>
      </c>
      <c r="CP35" s="584"/>
      <c r="CQ35" s="585" t="str">
        <f>IF('各会計、関係団体の財政状況及び健全化判断比率'!BS8="","",'各会計、関係団体の財政状況及び健全化判断比率'!BS8)</f>
        <v>ふせの里</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f>IF(E36="","",C35+1)</f>
        <v>3</v>
      </c>
      <c r="D36" s="584"/>
      <c r="E36" s="585" t="str">
        <f>IF('各会計、関係団体の財政状況及び健全化判断比率'!B9="","",'各会計、関係団体の財政状況及び健全化判断比率'!B9)</f>
        <v>五箇へき地診療施設事業特別会計</v>
      </c>
      <c r="F36" s="585"/>
      <c r="G36" s="585"/>
      <c r="H36" s="585"/>
      <c r="I36" s="585"/>
      <c r="J36" s="585"/>
      <c r="K36" s="585"/>
      <c r="L36" s="585"/>
      <c r="M36" s="585"/>
      <c r="N36" s="585"/>
      <c r="O36" s="585"/>
      <c r="P36" s="585"/>
      <c r="Q36" s="585"/>
      <c r="R36" s="585"/>
      <c r="S36" s="585"/>
      <c r="T36" s="175"/>
      <c r="U36" s="584">
        <f t="shared" ref="U36:U43" si="4">IF(W36="","",U35+1)</f>
        <v>6</v>
      </c>
      <c r="V36" s="584"/>
      <c r="W36" s="585" t="str">
        <f>IF('各会計、関係団体の財政状況及び健全化判断比率'!B30="","",'各会計、関係団体の財政状況及び健全化判断比率'!B30)</f>
        <v>国民健康保険施設勘定（五箇診療所）特別会計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15</v>
      </c>
      <c r="BX36" s="584"/>
      <c r="BY36" s="585" t="str">
        <f>IF('各会計、関係団体の財政状況及び健全化判断比率'!B70="","",'各会計、関係団体の財政状況及び健全化判断比率'!B70)</f>
        <v>隠岐広域連合（介護）</v>
      </c>
      <c r="BZ36" s="585"/>
      <c r="CA36" s="585"/>
      <c r="CB36" s="585"/>
      <c r="CC36" s="585"/>
      <c r="CD36" s="585"/>
      <c r="CE36" s="585"/>
      <c r="CF36" s="585"/>
      <c r="CG36" s="585"/>
      <c r="CH36" s="585"/>
      <c r="CI36" s="585"/>
      <c r="CJ36" s="585"/>
      <c r="CK36" s="585"/>
      <c r="CL36" s="585"/>
      <c r="CM36" s="585"/>
      <c r="CN36" s="175"/>
      <c r="CO36" s="584">
        <f t="shared" si="3"/>
        <v>22</v>
      </c>
      <c r="CP36" s="584"/>
      <c r="CQ36" s="585" t="str">
        <f>IF('各会計、関係団体の財政状況及び健全化判断比率'!BS9="","",'各会計、関係団体の財政状況及び健全化判断比率'!BS9)</f>
        <v>隠岐の島町農業公社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7</v>
      </c>
      <c r="V37" s="584"/>
      <c r="W37" s="585" t="str">
        <f>IF('各会計、関係団体の財政状況及び健全化判断比率'!B31="","",'各会計、関係団体の財政状況及び健全化判断比率'!B31)</f>
        <v>国民健康保険施設勘定（都万診療所）特別会計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16</v>
      </c>
      <c r="BX37" s="584"/>
      <c r="BY37" s="585" t="str">
        <f>IF('各会計、関係団体の財政状況及び健全化判断比率'!B71="","",'各会計、関係団体の財政状況及び健全化判断比率'!B71)</f>
        <v>島根県後期高齢者医療広域連合（普通会計）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8</v>
      </c>
      <c r="V38" s="584"/>
      <c r="W38" s="585" t="str">
        <f>IF('各会計、関係団体の財政状況及び健全化判断比率'!B32="","",'各会計、関係団体の財政状況及び健全化判断比率'!B32)</f>
        <v>後期高齢者医療保険事業特別会計</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17</v>
      </c>
      <c r="BX38" s="584"/>
      <c r="BY38" s="585" t="str">
        <f>IF('各会計、関係団体の財政状況及び健全化判断比率'!B72="","",'各会計、関係団体の財政状況及び健全化判断比率'!B72)</f>
        <v>島根県後期高齢者医療広域連合（後期高齢）</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f t="shared" si="4"/>
        <v>9</v>
      </c>
      <c r="V39" s="584"/>
      <c r="W39" s="585" t="str">
        <f>IF('各会計、関係団体の財政状況及び健全化判断比率'!B33="","",'各会計、関係団体の財政状況及び健全化判断比率'!B33)</f>
        <v>訪問看護事業特別会計</v>
      </c>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18</v>
      </c>
      <c r="BX39" s="584"/>
      <c r="BY39" s="585" t="str">
        <f>IF('各会計、関係団体の財政状況及び健全化判断比率'!B73="","",'各会計、関係団体の財政状況及び健全化判断比率'!B73)</f>
        <v>隠岐広域連合（隠岐病院）</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f t="shared" si="4"/>
        <v>10</v>
      </c>
      <c r="V40" s="584"/>
      <c r="W40" s="585" t="str">
        <f>IF('各会計、関係団体の財政状況及び健全化判断比率'!B34="","",'各会計、関係団体の財政状況及び健全化判断比率'!B34)</f>
        <v>駐車場事業特別会計</v>
      </c>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19</v>
      </c>
      <c r="BX40" s="584"/>
      <c r="BY40" s="585" t="str">
        <f>IF('各会計、関係団体の財政状況及び健全化判断比率'!B74="","",'各会計、関係団体の財政状況及び健全化判断比率'!B74)</f>
        <v>隠岐広域連合（島前病院）</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209</v>
      </c>
      <c r="E46" s="587" t="s">
        <v>210</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211</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212</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213</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214</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215</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216</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217</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BsMv4g85tqYKNHMEZy5u9/uSKC6jw8ZQSfhQeSqmT8tle1+9bfilSMRnZmQdKh7Hv3QMQtEaX8E5k31Z5yFjRw==" saltValue="ykgE+8HIMmLuTGSIoVEY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x14ac:dyDescent="0.15">
      <c r="A34" s="22"/>
      <c r="B34" s="31"/>
      <c r="C34" s="1136" t="s">
        <v>587</v>
      </c>
      <c r="D34" s="1136"/>
      <c r="E34" s="1137"/>
      <c r="F34" s="32">
        <v>2.33</v>
      </c>
      <c r="G34" s="33">
        <v>2.2599999999999998</v>
      </c>
      <c r="H34" s="33">
        <v>2.25</v>
      </c>
      <c r="I34" s="33">
        <v>2.61</v>
      </c>
      <c r="J34" s="34">
        <v>2.67</v>
      </c>
      <c r="K34" s="22"/>
      <c r="L34" s="22"/>
      <c r="M34" s="22"/>
      <c r="N34" s="22"/>
      <c r="O34" s="22"/>
      <c r="P34" s="22"/>
    </row>
    <row r="35" spans="1:16" ht="39" customHeight="1" x14ac:dyDescent="0.15">
      <c r="A35" s="22"/>
      <c r="B35" s="35"/>
      <c r="C35" s="1132" t="s">
        <v>588</v>
      </c>
      <c r="D35" s="1132"/>
      <c r="E35" s="1133"/>
      <c r="F35" s="36">
        <v>2.0699999999999998</v>
      </c>
      <c r="G35" s="37">
        <v>2.4900000000000002</v>
      </c>
      <c r="H35" s="37">
        <v>2.87</v>
      </c>
      <c r="I35" s="37">
        <v>2.87</v>
      </c>
      <c r="J35" s="38">
        <v>2.06</v>
      </c>
      <c r="K35" s="22"/>
      <c r="L35" s="22"/>
      <c r="M35" s="22"/>
      <c r="N35" s="22"/>
      <c r="O35" s="22"/>
      <c r="P35" s="22"/>
    </row>
    <row r="36" spans="1:16" ht="39" customHeight="1" x14ac:dyDescent="0.15">
      <c r="A36" s="22"/>
      <c r="B36" s="35"/>
      <c r="C36" s="1132" t="s">
        <v>589</v>
      </c>
      <c r="D36" s="1132"/>
      <c r="E36" s="1133"/>
      <c r="F36" s="36">
        <v>0.01</v>
      </c>
      <c r="G36" s="37">
        <v>0.01</v>
      </c>
      <c r="H36" s="37">
        <v>0.02</v>
      </c>
      <c r="I36" s="37">
        <v>0.01</v>
      </c>
      <c r="J36" s="38">
        <v>0.06</v>
      </c>
      <c r="K36" s="22"/>
      <c r="L36" s="22"/>
      <c r="M36" s="22"/>
      <c r="N36" s="22"/>
      <c r="O36" s="22"/>
      <c r="P36" s="22"/>
    </row>
    <row r="37" spans="1:16" ht="39" customHeight="1" x14ac:dyDescent="0.15">
      <c r="A37" s="22"/>
      <c r="B37" s="35"/>
      <c r="C37" s="1132" t="s">
        <v>590</v>
      </c>
      <c r="D37" s="1132"/>
      <c r="E37" s="1133"/>
      <c r="F37" s="36">
        <v>0.03</v>
      </c>
      <c r="G37" s="37">
        <v>0.03</v>
      </c>
      <c r="H37" s="37">
        <v>0.04</v>
      </c>
      <c r="I37" s="37">
        <v>0.04</v>
      </c>
      <c r="J37" s="38">
        <v>0.05</v>
      </c>
      <c r="K37" s="22"/>
      <c r="L37" s="22"/>
      <c r="M37" s="22"/>
      <c r="N37" s="22"/>
      <c r="O37" s="22"/>
      <c r="P37" s="22"/>
    </row>
    <row r="38" spans="1:16" ht="39" customHeight="1" x14ac:dyDescent="0.15">
      <c r="A38" s="22"/>
      <c r="B38" s="35"/>
      <c r="C38" s="1132" t="s">
        <v>591</v>
      </c>
      <c r="D38" s="1132"/>
      <c r="E38" s="1133"/>
      <c r="F38" s="36">
        <v>0.02</v>
      </c>
      <c r="G38" s="37">
        <v>0.04</v>
      </c>
      <c r="H38" s="37">
        <v>7.0000000000000007E-2</v>
      </c>
      <c r="I38" s="37">
        <v>0.01</v>
      </c>
      <c r="J38" s="38">
        <v>0.04</v>
      </c>
      <c r="K38" s="22"/>
      <c r="L38" s="22"/>
      <c r="M38" s="22"/>
      <c r="N38" s="22"/>
      <c r="O38" s="22"/>
      <c r="P38" s="22"/>
    </row>
    <row r="39" spans="1:16" ht="39" customHeight="1" x14ac:dyDescent="0.15">
      <c r="A39" s="22"/>
      <c r="B39" s="35"/>
      <c r="C39" s="1132" t="s">
        <v>592</v>
      </c>
      <c r="D39" s="1132"/>
      <c r="E39" s="1133"/>
      <c r="F39" s="36">
        <v>0.6</v>
      </c>
      <c r="G39" s="37">
        <v>0.28999999999999998</v>
      </c>
      <c r="H39" s="37">
        <v>0.44</v>
      </c>
      <c r="I39" s="37">
        <v>0.56999999999999995</v>
      </c>
      <c r="J39" s="38">
        <v>0.03</v>
      </c>
      <c r="K39" s="22"/>
      <c r="L39" s="22"/>
      <c r="M39" s="22"/>
      <c r="N39" s="22"/>
      <c r="O39" s="22"/>
      <c r="P39" s="22"/>
    </row>
    <row r="40" spans="1:16" ht="39" customHeight="1" x14ac:dyDescent="0.15">
      <c r="A40" s="22"/>
      <c r="B40" s="35"/>
      <c r="C40" s="1132" t="s">
        <v>593</v>
      </c>
      <c r="D40" s="1132"/>
      <c r="E40" s="1133"/>
      <c r="F40" s="36">
        <v>0</v>
      </c>
      <c r="G40" s="37">
        <v>0.01</v>
      </c>
      <c r="H40" s="37">
        <v>0</v>
      </c>
      <c r="I40" s="37">
        <v>0</v>
      </c>
      <c r="J40" s="38">
        <v>0.01</v>
      </c>
      <c r="K40" s="22"/>
      <c r="L40" s="22"/>
      <c r="M40" s="22"/>
      <c r="N40" s="22"/>
      <c r="O40" s="22"/>
      <c r="P40" s="22"/>
    </row>
    <row r="41" spans="1:16" ht="39" customHeight="1" x14ac:dyDescent="0.15">
      <c r="A41" s="22"/>
      <c r="B41" s="35"/>
      <c r="C41" s="1132" t="s">
        <v>594</v>
      </c>
      <c r="D41" s="1132"/>
      <c r="E41" s="1133"/>
      <c r="F41" s="36">
        <v>0.01</v>
      </c>
      <c r="G41" s="37">
        <v>0.02</v>
      </c>
      <c r="H41" s="37">
        <v>0</v>
      </c>
      <c r="I41" s="37">
        <v>0.01</v>
      </c>
      <c r="J41" s="38">
        <v>0.01</v>
      </c>
      <c r="K41" s="22"/>
      <c r="L41" s="22"/>
      <c r="M41" s="22"/>
      <c r="N41" s="22"/>
      <c r="O41" s="22"/>
      <c r="P41" s="22"/>
    </row>
    <row r="42" spans="1:16" ht="39" customHeight="1" x14ac:dyDescent="0.15">
      <c r="A42" s="22"/>
      <c r="B42" s="39"/>
      <c r="C42" s="1132" t="s">
        <v>595</v>
      </c>
      <c r="D42" s="1132"/>
      <c r="E42" s="1133"/>
      <c r="F42" s="36" t="s">
        <v>537</v>
      </c>
      <c r="G42" s="37" t="s">
        <v>537</v>
      </c>
      <c r="H42" s="37" t="s">
        <v>537</v>
      </c>
      <c r="I42" s="37" t="s">
        <v>537</v>
      </c>
      <c r="J42" s="38" t="s">
        <v>537</v>
      </c>
      <c r="K42" s="22"/>
      <c r="L42" s="22"/>
      <c r="M42" s="22"/>
      <c r="N42" s="22"/>
      <c r="O42" s="22"/>
      <c r="P42" s="22"/>
    </row>
    <row r="43" spans="1:16" ht="39" customHeight="1" thickBot="1" x14ac:dyDescent="0.2">
      <c r="A43" s="22"/>
      <c r="B43" s="40"/>
      <c r="C43" s="1134" t="s">
        <v>596</v>
      </c>
      <c r="D43" s="1134"/>
      <c r="E43" s="1135"/>
      <c r="F43" s="41">
        <v>0.08</v>
      </c>
      <c r="G43" s="42">
        <v>0.04</v>
      </c>
      <c r="H43" s="42">
        <v>0.02</v>
      </c>
      <c r="I43" s="42">
        <v>0.01</v>
      </c>
      <c r="J43" s="43">
        <v>0.01</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v+c6EiBSm4FJl6A+dlOupN4Xw0woWpf2zKrplrqgS7V4Rgyw0rwGx/gFGv0wSllx0vnw/GCA3G3wSEvMK9otQ==" saltValue="YQBf12BWJTpkNqrj159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579</v>
      </c>
      <c r="L44" s="54" t="s">
        <v>580</v>
      </c>
      <c r="M44" s="54" t="s">
        <v>581</v>
      </c>
      <c r="N44" s="54" t="s">
        <v>582</v>
      </c>
      <c r="O44" s="55" t="s">
        <v>583</v>
      </c>
      <c r="P44" s="46"/>
      <c r="Q44" s="46"/>
      <c r="R44" s="46"/>
      <c r="S44" s="46"/>
      <c r="T44" s="46"/>
      <c r="U44" s="46"/>
    </row>
    <row r="45" spans="1:21" ht="30.75" customHeight="1" x14ac:dyDescent="0.15">
      <c r="A45" s="46"/>
      <c r="B45" s="1138" t="s">
        <v>11</v>
      </c>
      <c r="C45" s="1139"/>
      <c r="D45" s="56"/>
      <c r="E45" s="1144" t="s">
        <v>12</v>
      </c>
      <c r="F45" s="1144"/>
      <c r="G45" s="1144"/>
      <c r="H45" s="1144"/>
      <c r="I45" s="1144"/>
      <c r="J45" s="1145"/>
      <c r="K45" s="57">
        <v>2617</v>
      </c>
      <c r="L45" s="58">
        <v>2322</v>
      </c>
      <c r="M45" s="58">
        <v>2358</v>
      </c>
      <c r="N45" s="58">
        <v>2259</v>
      </c>
      <c r="O45" s="59">
        <v>2382</v>
      </c>
      <c r="P45" s="46"/>
      <c r="Q45" s="46"/>
      <c r="R45" s="46"/>
      <c r="S45" s="46"/>
      <c r="T45" s="46"/>
      <c r="U45" s="46"/>
    </row>
    <row r="46" spans="1:21" ht="30.75" customHeight="1" x14ac:dyDescent="0.15">
      <c r="A46" s="46"/>
      <c r="B46" s="1140"/>
      <c r="C46" s="1141"/>
      <c r="D46" s="60"/>
      <c r="E46" s="1146" t="s">
        <v>13</v>
      </c>
      <c r="F46" s="1146"/>
      <c r="G46" s="1146"/>
      <c r="H46" s="1146"/>
      <c r="I46" s="1146"/>
      <c r="J46" s="1147"/>
      <c r="K46" s="61" t="s">
        <v>537</v>
      </c>
      <c r="L46" s="62" t="s">
        <v>537</v>
      </c>
      <c r="M46" s="62" t="s">
        <v>537</v>
      </c>
      <c r="N46" s="62" t="s">
        <v>537</v>
      </c>
      <c r="O46" s="63" t="s">
        <v>537</v>
      </c>
      <c r="P46" s="46"/>
      <c r="Q46" s="46"/>
      <c r="R46" s="46"/>
      <c r="S46" s="46"/>
      <c r="T46" s="46"/>
      <c r="U46" s="46"/>
    </row>
    <row r="47" spans="1:21" ht="30.75" customHeight="1" x14ac:dyDescent="0.15">
      <c r="A47" s="46"/>
      <c r="B47" s="1140"/>
      <c r="C47" s="1141"/>
      <c r="D47" s="60"/>
      <c r="E47" s="1146" t="s">
        <v>14</v>
      </c>
      <c r="F47" s="1146"/>
      <c r="G47" s="1146"/>
      <c r="H47" s="1146"/>
      <c r="I47" s="1146"/>
      <c r="J47" s="1147"/>
      <c r="K47" s="61" t="s">
        <v>537</v>
      </c>
      <c r="L47" s="62" t="s">
        <v>537</v>
      </c>
      <c r="M47" s="62" t="s">
        <v>537</v>
      </c>
      <c r="N47" s="62" t="s">
        <v>537</v>
      </c>
      <c r="O47" s="63" t="s">
        <v>537</v>
      </c>
      <c r="P47" s="46"/>
      <c r="Q47" s="46"/>
      <c r="R47" s="46"/>
      <c r="S47" s="46"/>
      <c r="T47" s="46"/>
      <c r="U47" s="46"/>
    </row>
    <row r="48" spans="1:21" ht="30.75" customHeight="1" x14ac:dyDescent="0.15">
      <c r="A48" s="46"/>
      <c r="B48" s="1140"/>
      <c r="C48" s="1141"/>
      <c r="D48" s="60"/>
      <c r="E48" s="1146" t="s">
        <v>15</v>
      </c>
      <c r="F48" s="1146"/>
      <c r="G48" s="1146"/>
      <c r="H48" s="1146"/>
      <c r="I48" s="1146"/>
      <c r="J48" s="1147"/>
      <c r="K48" s="61">
        <v>478</v>
      </c>
      <c r="L48" s="62">
        <v>480</v>
      </c>
      <c r="M48" s="62">
        <v>531</v>
      </c>
      <c r="N48" s="62">
        <v>497</v>
      </c>
      <c r="O48" s="63">
        <v>521</v>
      </c>
      <c r="P48" s="46"/>
      <c r="Q48" s="46"/>
      <c r="R48" s="46"/>
      <c r="S48" s="46"/>
      <c r="T48" s="46"/>
      <c r="U48" s="46"/>
    </row>
    <row r="49" spans="1:21" ht="30.75" customHeight="1" x14ac:dyDescent="0.15">
      <c r="A49" s="46"/>
      <c r="B49" s="1140"/>
      <c r="C49" s="1141"/>
      <c r="D49" s="60"/>
      <c r="E49" s="1146" t="s">
        <v>16</v>
      </c>
      <c r="F49" s="1146"/>
      <c r="G49" s="1146"/>
      <c r="H49" s="1146"/>
      <c r="I49" s="1146"/>
      <c r="J49" s="1147"/>
      <c r="K49" s="61">
        <v>65</v>
      </c>
      <c r="L49" s="62">
        <v>79</v>
      </c>
      <c r="M49" s="62">
        <v>78</v>
      </c>
      <c r="N49" s="62">
        <v>81</v>
      </c>
      <c r="O49" s="63">
        <v>78</v>
      </c>
      <c r="P49" s="46"/>
      <c r="Q49" s="46"/>
      <c r="R49" s="46"/>
      <c r="S49" s="46"/>
      <c r="T49" s="46"/>
      <c r="U49" s="46"/>
    </row>
    <row r="50" spans="1:21" ht="30.75" customHeight="1" x14ac:dyDescent="0.15">
      <c r="A50" s="46"/>
      <c r="B50" s="1140"/>
      <c r="C50" s="1141"/>
      <c r="D50" s="60"/>
      <c r="E50" s="1146" t="s">
        <v>17</v>
      </c>
      <c r="F50" s="1146"/>
      <c r="G50" s="1146"/>
      <c r="H50" s="1146"/>
      <c r="I50" s="1146"/>
      <c r="J50" s="1147"/>
      <c r="K50" s="61">
        <v>5</v>
      </c>
      <c r="L50" s="62">
        <v>3</v>
      </c>
      <c r="M50" s="62">
        <v>2</v>
      </c>
      <c r="N50" s="62">
        <v>2</v>
      </c>
      <c r="O50" s="63">
        <v>2</v>
      </c>
      <c r="P50" s="46"/>
      <c r="Q50" s="46"/>
      <c r="R50" s="46"/>
      <c r="S50" s="46"/>
      <c r="T50" s="46"/>
      <c r="U50" s="46"/>
    </row>
    <row r="51" spans="1:21" ht="30.75" customHeight="1" x14ac:dyDescent="0.15">
      <c r="A51" s="46"/>
      <c r="B51" s="1142"/>
      <c r="C51" s="1143"/>
      <c r="D51" s="64"/>
      <c r="E51" s="1146" t="s">
        <v>18</v>
      </c>
      <c r="F51" s="1146"/>
      <c r="G51" s="1146"/>
      <c r="H51" s="1146"/>
      <c r="I51" s="1146"/>
      <c r="J51" s="1147"/>
      <c r="K51" s="61" t="s">
        <v>537</v>
      </c>
      <c r="L51" s="62" t="s">
        <v>537</v>
      </c>
      <c r="M51" s="62" t="s">
        <v>537</v>
      </c>
      <c r="N51" s="62" t="s">
        <v>537</v>
      </c>
      <c r="O51" s="63" t="s">
        <v>537</v>
      </c>
      <c r="P51" s="46"/>
      <c r="Q51" s="46"/>
      <c r="R51" s="46"/>
      <c r="S51" s="46"/>
      <c r="T51" s="46"/>
      <c r="U51" s="46"/>
    </row>
    <row r="52" spans="1:21" ht="30.75" customHeight="1" x14ac:dyDescent="0.15">
      <c r="A52" s="46"/>
      <c r="B52" s="1148" t="s">
        <v>19</v>
      </c>
      <c r="C52" s="1149"/>
      <c r="D52" s="64"/>
      <c r="E52" s="1146" t="s">
        <v>20</v>
      </c>
      <c r="F52" s="1146"/>
      <c r="G52" s="1146"/>
      <c r="H52" s="1146"/>
      <c r="I52" s="1146"/>
      <c r="J52" s="1147"/>
      <c r="K52" s="61">
        <v>2580</v>
      </c>
      <c r="L52" s="62">
        <v>2316</v>
      </c>
      <c r="M52" s="62">
        <v>2249</v>
      </c>
      <c r="N52" s="62">
        <v>2097</v>
      </c>
      <c r="O52" s="63">
        <v>2178</v>
      </c>
      <c r="P52" s="46"/>
      <c r="Q52" s="46"/>
      <c r="R52" s="46"/>
      <c r="S52" s="46"/>
      <c r="T52" s="46"/>
      <c r="U52" s="46"/>
    </row>
    <row r="53" spans="1:21" ht="30.75" customHeight="1" thickBot="1" x14ac:dyDescent="0.2">
      <c r="A53" s="46"/>
      <c r="B53" s="1150" t="s">
        <v>21</v>
      </c>
      <c r="C53" s="1151"/>
      <c r="D53" s="65"/>
      <c r="E53" s="1152" t="s">
        <v>22</v>
      </c>
      <c r="F53" s="1152"/>
      <c r="G53" s="1152"/>
      <c r="H53" s="1152"/>
      <c r="I53" s="1152"/>
      <c r="J53" s="1153"/>
      <c r="K53" s="66">
        <v>585</v>
      </c>
      <c r="L53" s="67">
        <v>568</v>
      </c>
      <c r="M53" s="67">
        <v>720</v>
      </c>
      <c r="N53" s="67">
        <v>742</v>
      </c>
      <c r="O53" s="68">
        <v>805</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597</v>
      </c>
      <c r="P56" s="46"/>
      <c r="Q56" s="46"/>
      <c r="R56" s="46"/>
      <c r="S56" s="46"/>
      <c r="T56" s="46"/>
      <c r="U56" s="46"/>
    </row>
    <row r="57" spans="1:21" ht="31.5" customHeight="1" thickBot="1" x14ac:dyDescent="0.2">
      <c r="A57" s="46"/>
      <c r="B57" s="74"/>
      <c r="C57" s="75"/>
      <c r="D57" s="75"/>
      <c r="E57" s="76"/>
      <c r="F57" s="76"/>
      <c r="G57" s="76"/>
      <c r="H57" s="76"/>
      <c r="I57" s="76"/>
      <c r="J57" s="77" t="s">
        <v>2</v>
      </c>
      <c r="K57" s="78" t="s">
        <v>598</v>
      </c>
      <c r="L57" s="79" t="s">
        <v>599</v>
      </c>
      <c r="M57" s="79" t="s">
        <v>600</v>
      </c>
      <c r="N57" s="79" t="s">
        <v>601</v>
      </c>
      <c r="O57" s="80" t="s">
        <v>602</v>
      </c>
      <c r="P57" s="46"/>
      <c r="Q57" s="46"/>
      <c r="R57" s="46"/>
      <c r="S57" s="46"/>
      <c r="T57" s="46"/>
      <c r="U57" s="46"/>
    </row>
    <row r="58" spans="1:21" ht="31.5" customHeight="1" x14ac:dyDescent="0.15">
      <c r="B58" s="1154" t="s">
        <v>26</v>
      </c>
      <c r="C58" s="1155"/>
      <c r="D58" s="1160" t="s">
        <v>27</v>
      </c>
      <c r="E58" s="1161"/>
      <c r="F58" s="1161"/>
      <c r="G58" s="1161"/>
      <c r="H58" s="1161"/>
      <c r="I58" s="1161"/>
      <c r="J58" s="1162"/>
      <c r="K58" s="81"/>
      <c r="L58" s="82"/>
      <c r="M58" s="82"/>
      <c r="N58" s="82"/>
      <c r="O58" s="83"/>
    </row>
    <row r="59" spans="1:21" ht="31.5" customHeight="1" x14ac:dyDescent="0.15">
      <c r="B59" s="1156"/>
      <c r="C59" s="1157"/>
      <c r="D59" s="1163" t="s">
        <v>28</v>
      </c>
      <c r="E59" s="1164"/>
      <c r="F59" s="1164"/>
      <c r="G59" s="1164"/>
      <c r="H59" s="1164"/>
      <c r="I59" s="1164"/>
      <c r="J59" s="1165"/>
      <c r="K59" s="84"/>
      <c r="L59" s="85"/>
      <c r="M59" s="85"/>
      <c r="N59" s="85"/>
      <c r="O59" s="86"/>
    </row>
    <row r="60" spans="1:21" ht="31.5" customHeight="1" thickBot="1" x14ac:dyDescent="0.2">
      <c r="B60" s="1158"/>
      <c r="C60" s="1159"/>
      <c r="D60" s="1166" t="s">
        <v>29</v>
      </c>
      <c r="E60" s="1167"/>
      <c r="F60" s="1167"/>
      <c r="G60" s="1167"/>
      <c r="H60" s="1167"/>
      <c r="I60" s="1167"/>
      <c r="J60" s="1168"/>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Up7Y5QEnlITqauW6z/Sfz0SuBYfBt7C12/S9/hhM0TvS4QNKsgHgDftmzkclc5cS1uBN3pR4mqGlwqJg2FcNA==" saltValue="sbs2Q74heFsNGLFixxGb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579</v>
      </c>
      <c r="J40" s="101" t="s">
        <v>580</v>
      </c>
      <c r="K40" s="101" t="s">
        <v>581</v>
      </c>
      <c r="L40" s="101" t="s">
        <v>582</v>
      </c>
      <c r="M40" s="102" t="s">
        <v>583</v>
      </c>
    </row>
    <row r="41" spans="2:13" ht="27.75" customHeight="1" x14ac:dyDescent="0.15">
      <c r="B41" s="1169" t="s">
        <v>32</v>
      </c>
      <c r="C41" s="1170"/>
      <c r="D41" s="103"/>
      <c r="E41" s="1175" t="s">
        <v>33</v>
      </c>
      <c r="F41" s="1175"/>
      <c r="G41" s="1175"/>
      <c r="H41" s="1176"/>
      <c r="I41" s="342">
        <v>23088</v>
      </c>
      <c r="J41" s="343">
        <v>25380</v>
      </c>
      <c r="K41" s="343">
        <v>27470</v>
      </c>
      <c r="L41" s="343">
        <v>28354</v>
      </c>
      <c r="M41" s="344">
        <v>29225</v>
      </c>
    </row>
    <row r="42" spans="2:13" ht="27.75" customHeight="1" x14ac:dyDescent="0.15">
      <c r="B42" s="1171"/>
      <c r="C42" s="1172"/>
      <c r="D42" s="104"/>
      <c r="E42" s="1177" t="s">
        <v>34</v>
      </c>
      <c r="F42" s="1177"/>
      <c r="G42" s="1177"/>
      <c r="H42" s="1178"/>
      <c r="I42" s="345">
        <v>13</v>
      </c>
      <c r="J42" s="346">
        <v>10</v>
      </c>
      <c r="K42" s="346">
        <v>8</v>
      </c>
      <c r="L42" s="346">
        <v>6</v>
      </c>
      <c r="M42" s="347">
        <v>5</v>
      </c>
    </row>
    <row r="43" spans="2:13" ht="27.75" customHeight="1" x14ac:dyDescent="0.15">
      <c r="B43" s="1171"/>
      <c r="C43" s="1172"/>
      <c r="D43" s="104"/>
      <c r="E43" s="1177" t="s">
        <v>35</v>
      </c>
      <c r="F43" s="1177"/>
      <c r="G43" s="1177"/>
      <c r="H43" s="1178"/>
      <c r="I43" s="345">
        <v>6045</v>
      </c>
      <c r="J43" s="346">
        <v>6256</v>
      </c>
      <c r="K43" s="346">
        <v>6700</v>
      </c>
      <c r="L43" s="346">
        <v>6851</v>
      </c>
      <c r="M43" s="347">
        <v>6832</v>
      </c>
    </row>
    <row r="44" spans="2:13" ht="27.75" customHeight="1" x14ac:dyDescent="0.15">
      <c r="B44" s="1171"/>
      <c r="C44" s="1172"/>
      <c r="D44" s="104"/>
      <c r="E44" s="1177" t="s">
        <v>36</v>
      </c>
      <c r="F44" s="1177"/>
      <c r="G44" s="1177"/>
      <c r="H44" s="1178"/>
      <c r="I44" s="345">
        <v>743</v>
      </c>
      <c r="J44" s="346">
        <v>703</v>
      </c>
      <c r="K44" s="346">
        <v>659</v>
      </c>
      <c r="L44" s="346">
        <v>700</v>
      </c>
      <c r="M44" s="347">
        <v>784</v>
      </c>
    </row>
    <row r="45" spans="2:13" ht="27.75" customHeight="1" x14ac:dyDescent="0.15">
      <c r="B45" s="1171"/>
      <c r="C45" s="1172"/>
      <c r="D45" s="104"/>
      <c r="E45" s="1177" t="s">
        <v>37</v>
      </c>
      <c r="F45" s="1177"/>
      <c r="G45" s="1177"/>
      <c r="H45" s="1178"/>
      <c r="I45" s="345">
        <v>1617</v>
      </c>
      <c r="J45" s="346">
        <v>1581</v>
      </c>
      <c r="K45" s="346">
        <v>1900</v>
      </c>
      <c r="L45" s="346">
        <v>1745</v>
      </c>
      <c r="M45" s="347">
        <v>2041</v>
      </c>
    </row>
    <row r="46" spans="2:13" ht="27.75" customHeight="1" x14ac:dyDescent="0.15">
      <c r="B46" s="1171"/>
      <c r="C46" s="1172"/>
      <c r="D46" s="105"/>
      <c r="E46" s="1177" t="s">
        <v>38</v>
      </c>
      <c r="F46" s="1177"/>
      <c r="G46" s="1177"/>
      <c r="H46" s="1178"/>
      <c r="I46" s="345" t="s">
        <v>537</v>
      </c>
      <c r="J46" s="346" t="s">
        <v>537</v>
      </c>
      <c r="K46" s="346" t="s">
        <v>537</v>
      </c>
      <c r="L46" s="346" t="s">
        <v>537</v>
      </c>
      <c r="M46" s="347" t="s">
        <v>537</v>
      </c>
    </row>
    <row r="47" spans="2:13" ht="27.75" customHeight="1" x14ac:dyDescent="0.15">
      <c r="B47" s="1171"/>
      <c r="C47" s="1172"/>
      <c r="D47" s="106"/>
      <c r="E47" s="1179" t="s">
        <v>39</v>
      </c>
      <c r="F47" s="1180"/>
      <c r="G47" s="1180"/>
      <c r="H47" s="1181"/>
      <c r="I47" s="345" t="s">
        <v>537</v>
      </c>
      <c r="J47" s="346" t="s">
        <v>537</v>
      </c>
      <c r="K47" s="346" t="s">
        <v>537</v>
      </c>
      <c r="L47" s="346" t="s">
        <v>537</v>
      </c>
      <c r="M47" s="347" t="s">
        <v>537</v>
      </c>
    </row>
    <row r="48" spans="2:13" ht="27.75" customHeight="1" x14ac:dyDescent="0.15">
      <c r="B48" s="1171"/>
      <c r="C48" s="1172"/>
      <c r="D48" s="104"/>
      <c r="E48" s="1177" t="s">
        <v>40</v>
      </c>
      <c r="F48" s="1177"/>
      <c r="G48" s="1177"/>
      <c r="H48" s="1178"/>
      <c r="I48" s="345" t="s">
        <v>537</v>
      </c>
      <c r="J48" s="346" t="s">
        <v>537</v>
      </c>
      <c r="K48" s="346" t="s">
        <v>537</v>
      </c>
      <c r="L48" s="346" t="s">
        <v>537</v>
      </c>
      <c r="M48" s="347" t="s">
        <v>537</v>
      </c>
    </row>
    <row r="49" spans="2:13" ht="27.75" customHeight="1" x14ac:dyDescent="0.15">
      <c r="B49" s="1173"/>
      <c r="C49" s="1174"/>
      <c r="D49" s="104"/>
      <c r="E49" s="1177" t="s">
        <v>41</v>
      </c>
      <c r="F49" s="1177"/>
      <c r="G49" s="1177"/>
      <c r="H49" s="1178"/>
      <c r="I49" s="345" t="s">
        <v>537</v>
      </c>
      <c r="J49" s="346" t="s">
        <v>537</v>
      </c>
      <c r="K49" s="346" t="s">
        <v>537</v>
      </c>
      <c r="L49" s="346" t="s">
        <v>537</v>
      </c>
      <c r="M49" s="347" t="s">
        <v>537</v>
      </c>
    </row>
    <row r="50" spans="2:13" ht="27.75" customHeight="1" x14ac:dyDescent="0.15">
      <c r="B50" s="1182" t="s">
        <v>42</v>
      </c>
      <c r="C50" s="1183"/>
      <c r="D50" s="107"/>
      <c r="E50" s="1177" t="s">
        <v>43</v>
      </c>
      <c r="F50" s="1177"/>
      <c r="G50" s="1177"/>
      <c r="H50" s="1178"/>
      <c r="I50" s="345">
        <v>3731</v>
      </c>
      <c r="J50" s="346">
        <v>3585</v>
      </c>
      <c r="K50" s="346">
        <v>3251</v>
      </c>
      <c r="L50" s="346">
        <v>3641</v>
      </c>
      <c r="M50" s="347">
        <v>3815</v>
      </c>
    </row>
    <row r="51" spans="2:13" ht="27.75" customHeight="1" x14ac:dyDescent="0.15">
      <c r="B51" s="1171"/>
      <c r="C51" s="1172"/>
      <c r="D51" s="104"/>
      <c r="E51" s="1177" t="s">
        <v>44</v>
      </c>
      <c r="F51" s="1177"/>
      <c r="G51" s="1177"/>
      <c r="H51" s="1178"/>
      <c r="I51" s="345">
        <v>1019</v>
      </c>
      <c r="J51" s="346">
        <v>962</v>
      </c>
      <c r="K51" s="346">
        <v>1347</v>
      </c>
      <c r="L51" s="346">
        <v>1380</v>
      </c>
      <c r="M51" s="347">
        <v>1268</v>
      </c>
    </row>
    <row r="52" spans="2:13" ht="27.75" customHeight="1" x14ac:dyDescent="0.15">
      <c r="B52" s="1173"/>
      <c r="C52" s="1174"/>
      <c r="D52" s="104"/>
      <c r="E52" s="1177" t="s">
        <v>45</v>
      </c>
      <c r="F52" s="1177"/>
      <c r="G52" s="1177"/>
      <c r="H52" s="1178"/>
      <c r="I52" s="345">
        <v>20706</v>
      </c>
      <c r="J52" s="346">
        <v>22342</v>
      </c>
      <c r="K52" s="346">
        <v>23728</v>
      </c>
      <c r="L52" s="346">
        <v>24282</v>
      </c>
      <c r="M52" s="347">
        <v>24818</v>
      </c>
    </row>
    <row r="53" spans="2:13" ht="27.75" customHeight="1" thickBot="1" x14ac:dyDescent="0.2">
      <c r="B53" s="1184" t="s">
        <v>46</v>
      </c>
      <c r="C53" s="1185"/>
      <c r="D53" s="108"/>
      <c r="E53" s="1186" t="s">
        <v>47</v>
      </c>
      <c r="F53" s="1186"/>
      <c r="G53" s="1186"/>
      <c r="H53" s="1187"/>
      <c r="I53" s="348">
        <v>6050</v>
      </c>
      <c r="J53" s="349">
        <v>7040</v>
      </c>
      <c r="K53" s="349">
        <v>8411</v>
      </c>
      <c r="L53" s="349">
        <v>8354</v>
      </c>
      <c r="M53" s="350">
        <v>8985</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9Jb5iQXblPu70NtOayMTy4wlB42UoVgAdCSRhX5nULe7Gv4aAnmsMACAqY2JpOnZvvRLsB80uoyB73KIazpyaw==" saltValue="/Bf+l7JNU1KDepVxeQDk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581</v>
      </c>
      <c r="G54" s="117" t="s">
        <v>582</v>
      </c>
      <c r="H54" s="118" t="s">
        <v>583</v>
      </c>
    </row>
    <row r="55" spans="2:8" ht="52.5" customHeight="1" x14ac:dyDescent="0.15">
      <c r="B55" s="119"/>
      <c r="C55" s="1196" t="s">
        <v>50</v>
      </c>
      <c r="D55" s="1196"/>
      <c r="E55" s="1197"/>
      <c r="F55" s="120">
        <v>1302</v>
      </c>
      <c r="G55" s="120">
        <v>1302</v>
      </c>
      <c r="H55" s="121">
        <v>1280</v>
      </c>
    </row>
    <row r="56" spans="2:8" ht="52.5" customHeight="1" x14ac:dyDescent="0.15">
      <c r="B56" s="122"/>
      <c r="C56" s="1198" t="s">
        <v>51</v>
      </c>
      <c r="D56" s="1198"/>
      <c r="E56" s="1199"/>
      <c r="F56" s="123">
        <v>1418</v>
      </c>
      <c r="G56" s="123">
        <v>1582</v>
      </c>
      <c r="H56" s="124">
        <v>1725</v>
      </c>
    </row>
    <row r="57" spans="2:8" ht="53.25" customHeight="1" x14ac:dyDescent="0.15">
      <c r="B57" s="122"/>
      <c r="C57" s="1200" t="s">
        <v>52</v>
      </c>
      <c r="D57" s="1200"/>
      <c r="E57" s="1201"/>
      <c r="F57" s="125">
        <v>1958</v>
      </c>
      <c r="G57" s="125">
        <v>2182</v>
      </c>
      <c r="H57" s="126">
        <v>2058</v>
      </c>
    </row>
    <row r="58" spans="2:8" ht="45.75" customHeight="1" x14ac:dyDescent="0.15">
      <c r="B58" s="127"/>
      <c r="C58" s="1188" t="s">
        <v>53</v>
      </c>
      <c r="D58" s="1189"/>
      <c r="E58" s="1190"/>
      <c r="F58" s="128"/>
      <c r="G58" s="128"/>
      <c r="H58" s="129"/>
    </row>
    <row r="59" spans="2:8" ht="45.75" customHeight="1" x14ac:dyDescent="0.15">
      <c r="B59" s="127"/>
      <c r="C59" s="1188" t="s">
        <v>54</v>
      </c>
      <c r="D59" s="1189"/>
      <c r="E59" s="1190"/>
      <c r="F59" s="128"/>
      <c r="G59" s="128"/>
      <c r="H59" s="129"/>
    </row>
    <row r="60" spans="2:8" ht="45.75" customHeight="1" x14ac:dyDescent="0.15">
      <c r="B60" s="127"/>
      <c r="C60" s="1188" t="s">
        <v>54</v>
      </c>
      <c r="D60" s="1189"/>
      <c r="E60" s="1190"/>
      <c r="F60" s="128"/>
      <c r="G60" s="128"/>
      <c r="H60" s="129"/>
    </row>
    <row r="61" spans="2:8" ht="45.75" customHeight="1" x14ac:dyDescent="0.15">
      <c r="B61" s="127"/>
      <c r="C61" s="1188" t="s">
        <v>54</v>
      </c>
      <c r="D61" s="1189"/>
      <c r="E61" s="1190"/>
      <c r="F61" s="128"/>
      <c r="G61" s="128"/>
      <c r="H61" s="129"/>
    </row>
    <row r="62" spans="2:8" ht="45.75" customHeight="1" thickBot="1" x14ac:dyDescent="0.2">
      <c r="B62" s="130"/>
      <c r="C62" s="1191" t="s">
        <v>54</v>
      </c>
      <c r="D62" s="1192"/>
      <c r="E62" s="1193"/>
      <c r="F62" s="131"/>
      <c r="G62" s="131"/>
      <c r="H62" s="132"/>
    </row>
    <row r="63" spans="2:8" ht="52.5" customHeight="1" thickBot="1" x14ac:dyDescent="0.2">
      <c r="B63" s="133"/>
      <c r="C63" s="1194" t="s">
        <v>55</v>
      </c>
      <c r="D63" s="1194"/>
      <c r="E63" s="1195"/>
      <c r="F63" s="134">
        <v>4679</v>
      </c>
      <c r="G63" s="134">
        <v>5066</v>
      </c>
      <c r="H63" s="135">
        <v>5063</v>
      </c>
    </row>
    <row r="64" spans="2:8" x14ac:dyDescent="0.15"/>
  </sheetData>
  <sheetProtection algorithmName="SHA-512" hashValue="neacyDqSRMBEiKHbdLkC2nwkEoO57pZ4VQsVAOPGH3whBV8ziXPbYVcpMiHI4H2oCuB8VTyl41y5LqeW/V+NAw==" saltValue="afUCR6DtXJKR9VJieom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E10" zoomScale="85" zoomScaleNormal="85"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615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616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50" t="s">
        <v>625</v>
      </c>
      <c r="AO43" s="1210"/>
      <c r="AP43" s="1210"/>
      <c r="AQ43" s="1210"/>
      <c r="AR43" s="1210"/>
      <c r="AS43" s="1210"/>
      <c r="AT43" s="1210"/>
      <c r="AU43" s="1210"/>
      <c r="AV43" s="1210"/>
      <c r="AW43" s="1210"/>
      <c r="AX43" s="1210"/>
      <c r="AY43" s="1210"/>
      <c r="AZ43" s="1210"/>
      <c r="BA43" s="1210"/>
      <c r="BB43" s="1210"/>
      <c r="BC43" s="1210"/>
      <c r="BD43" s="1210"/>
      <c r="BE43" s="1210"/>
      <c r="BF43" s="1210"/>
      <c r="BG43" s="1210"/>
      <c r="BH43" s="1210"/>
      <c r="BI43" s="1210"/>
      <c r="BJ43" s="1210"/>
      <c r="BK43" s="1210"/>
      <c r="BL43" s="1210"/>
      <c r="BM43" s="1210"/>
      <c r="BN43" s="1210"/>
      <c r="BO43" s="1210"/>
      <c r="BP43" s="1210"/>
      <c r="BQ43" s="1210"/>
      <c r="BR43" s="1210"/>
      <c r="BS43" s="1210"/>
      <c r="BT43" s="1210"/>
      <c r="BU43" s="1210"/>
      <c r="BV43" s="1210"/>
      <c r="BW43" s="1210"/>
      <c r="BX43" s="1210"/>
      <c r="BY43" s="1210"/>
      <c r="BZ43" s="1210"/>
      <c r="CA43" s="1210"/>
      <c r="CB43" s="1210"/>
      <c r="CC43" s="1210"/>
      <c r="CD43" s="1210"/>
      <c r="CE43" s="1210"/>
      <c r="CF43" s="1210"/>
      <c r="CG43" s="1210"/>
      <c r="CH43" s="1210"/>
      <c r="CI43" s="1210"/>
      <c r="CJ43" s="1210"/>
      <c r="CK43" s="1210"/>
      <c r="CL43" s="1210"/>
      <c r="CM43" s="1210"/>
      <c r="CN43" s="1210"/>
      <c r="CO43" s="1210"/>
      <c r="CP43" s="1210"/>
      <c r="CQ43" s="1210"/>
      <c r="CR43" s="1210"/>
      <c r="CS43" s="1210"/>
      <c r="CT43" s="1210"/>
      <c r="CU43" s="1210"/>
      <c r="CV43" s="1210"/>
      <c r="CW43" s="1210"/>
      <c r="CX43" s="1210"/>
      <c r="CY43" s="1210"/>
      <c r="CZ43" s="1210"/>
      <c r="DA43" s="1210"/>
      <c r="DB43" s="1210"/>
      <c r="DC43" s="1211"/>
    </row>
    <row r="44" spans="2:109" x14ac:dyDescent="0.15">
      <c r="B44" s="259"/>
      <c r="AN44" s="1212"/>
      <c r="AO44" s="1213"/>
      <c r="AP44" s="1213"/>
      <c r="AQ44" s="1213"/>
      <c r="AR44" s="1213"/>
      <c r="AS44" s="1213"/>
      <c r="AT44" s="1213"/>
      <c r="AU44" s="1213"/>
      <c r="AV44" s="1213"/>
      <c r="AW44" s="1213"/>
      <c r="AX44" s="1213"/>
      <c r="AY44" s="1213"/>
      <c r="AZ44" s="1213"/>
      <c r="BA44" s="1213"/>
      <c r="BB44" s="1213"/>
      <c r="BC44" s="1213"/>
      <c r="BD44" s="1213"/>
      <c r="BE44" s="1213"/>
      <c r="BF44" s="1213"/>
      <c r="BG44" s="1213"/>
      <c r="BH44" s="1213"/>
      <c r="BI44" s="1213"/>
      <c r="BJ44" s="1213"/>
      <c r="BK44" s="1213"/>
      <c r="BL44" s="1213"/>
      <c r="BM44" s="1213"/>
      <c r="BN44" s="1213"/>
      <c r="BO44" s="1213"/>
      <c r="BP44" s="1213"/>
      <c r="BQ44" s="1213"/>
      <c r="BR44" s="1213"/>
      <c r="BS44" s="1213"/>
      <c r="BT44" s="1213"/>
      <c r="BU44" s="1213"/>
      <c r="BV44" s="1213"/>
      <c r="BW44" s="1213"/>
      <c r="BX44" s="1213"/>
      <c r="BY44" s="1213"/>
      <c r="BZ44" s="1213"/>
      <c r="CA44" s="1213"/>
      <c r="CB44" s="1213"/>
      <c r="CC44" s="1213"/>
      <c r="CD44" s="1213"/>
      <c r="CE44" s="1213"/>
      <c r="CF44" s="1213"/>
      <c r="CG44" s="1213"/>
      <c r="CH44" s="1213"/>
      <c r="CI44" s="1213"/>
      <c r="CJ44" s="1213"/>
      <c r="CK44" s="1213"/>
      <c r="CL44" s="1213"/>
      <c r="CM44" s="1213"/>
      <c r="CN44" s="1213"/>
      <c r="CO44" s="1213"/>
      <c r="CP44" s="1213"/>
      <c r="CQ44" s="1213"/>
      <c r="CR44" s="1213"/>
      <c r="CS44" s="1213"/>
      <c r="CT44" s="1213"/>
      <c r="CU44" s="1213"/>
      <c r="CV44" s="1213"/>
      <c r="CW44" s="1213"/>
      <c r="CX44" s="1213"/>
      <c r="CY44" s="1213"/>
      <c r="CZ44" s="1213"/>
      <c r="DA44" s="1213"/>
      <c r="DB44" s="1213"/>
      <c r="DC44" s="1214"/>
    </row>
    <row r="45" spans="2:109" x14ac:dyDescent="0.15">
      <c r="B45" s="259"/>
      <c r="AN45" s="1212"/>
      <c r="AO45" s="1213"/>
      <c r="AP45" s="1213"/>
      <c r="AQ45" s="1213"/>
      <c r="AR45" s="1213"/>
      <c r="AS45" s="1213"/>
      <c r="AT45" s="1213"/>
      <c r="AU45" s="1213"/>
      <c r="AV45" s="1213"/>
      <c r="AW45" s="1213"/>
      <c r="AX45" s="1213"/>
      <c r="AY45" s="1213"/>
      <c r="AZ45" s="1213"/>
      <c r="BA45" s="1213"/>
      <c r="BB45" s="1213"/>
      <c r="BC45" s="1213"/>
      <c r="BD45" s="1213"/>
      <c r="BE45" s="1213"/>
      <c r="BF45" s="1213"/>
      <c r="BG45" s="1213"/>
      <c r="BH45" s="1213"/>
      <c r="BI45" s="1213"/>
      <c r="BJ45" s="1213"/>
      <c r="BK45" s="1213"/>
      <c r="BL45" s="1213"/>
      <c r="BM45" s="1213"/>
      <c r="BN45" s="1213"/>
      <c r="BO45" s="1213"/>
      <c r="BP45" s="1213"/>
      <c r="BQ45" s="1213"/>
      <c r="BR45" s="1213"/>
      <c r="BS45" s="1213"/>
      <c r="BT45" s="1213"/>
      <c r="BU45" s="1213"/>
      <c r="BV45" s="1213"/>
      <c r="BW45" s="1213"/>
      <c r="BX45" s="1213"/>
      <c r="BY45" s="1213"/>
      <c r="BZ45" s="1213"/>
      <c r="CA45" s="1213"/>
      <c r="CB45" s="1213"/>
      <c r="CC45" s="1213"/>
      <c r="CD45" s="1213"/>
      <c r="CE45" s="1213"/>
      <c r="CF45" s="1213"/>
      <c r="CG45" s="1213"/>
      <c r="CH45" s="1213"/>
      <c r="CI45" s="1213"/>
      <c r="CJ45" s="1213"/>
      <c r="CK45" s="1213"/>
      <c r="CL45" s="1213"/>
      <c r="CM45" s="1213"/>
      <c r="CN45" s="1213"/>
      <c r="CO45" s="1213"/>
      <c r="CP45" s="1213"/>
      <c r="CQ45" s="1213"/>
      <c r="CR45" s="1213"/>
      <c r="CS45" s="1213"/>
      <c r="CT45" s="1213"/>
      <c r="CU45" s="1213"/>
      <c r="CV45" s="1213"/>
      <c r="CW45" s="1213"/>
      <c r="CX45" s="1213"/>
      <c r="CY45" s="1213"/>
      <c r="CZ45" s="1213"/>
      <c r="DA45" s="1213"/>
      <c r="DB45" s="1213"/>
      <c r="DC45" s="1214"/>
    </row>
    <row r="46" spans="2:109" x14ac:dyDescent="0.15">
      <c r="B46" s="259"/>
      <c r="AN46" s="1212"/>
      <c r="AO46" s="1213"/>
      <c r="AP46" s="1213"/>
      <c r="AQ46" s="1213"/>
      <c r="AR46" s="1213"/>
      <c r="AS46" s="1213"/>
      <c r="AT46" s="1213"/>
      <c r="AU46" s="1213"/>
      <c r="AV46" s="1213"/>
      <c r="AW46" s="1213"/>
      <c r="AX46" s="1213"/>
      <c r="AY46" s="1213"/>
      <c r="AZ46" s="1213"/>
      <c r="BA46" s="1213"/>
      <c r="BB46" s="1213"/>
      <c r="BC46" s="1213"/>
      <c r="BD46" s="1213"/>
      <c r="BE46" s="1213"/>
      <c r="BF46" s="1213"/>
      <c r="BG46" s="1213"/>
      <c r="BH46" s="1213"/>
      <c r="BI46" s="1213"/>
      <c r="BJ46" s="1213"/>
      <c r="BK46" s="1213"/>
      <c r="BL46" s="1213"/>
      <c r="BM46" s="1213"/>
      <c r="BN46" s="1213"/>
      <c r="BO46" s="1213"/>
      <c r="BP46" s="1213"/>
      <c r="BQ46" s="1213"/>
      <c r="BR46" s="1213"/>
      <c r="BS46" s="1213"/>
      <c r="BT46" s="1213"/>
      <c r="BU46" s="1213"/>
      <c r="BV46" s="1213"/>
      <c r="BW46" s="1213"/>
      <c r="BX46" s="1213"/>
      <c r="BY46" s="1213"/>
      <c r="BZ46" s="1213"/>
      <c r="CA46" s="1213"/>
      <c r="CB46" s="1213"/>
      <c r="CC46" s="1213"/>
      <c r="CD46" s="1213"/>
      <c r="CE46" s="1213"/>
      <c r="CF46" s="1213"/>
      <c r="CG46" s="1213"/>
      <c r="CH46" s="1213"/>
      <c r="CI46" s="1213"/>
      <c r="CJ46" s="1213"/>
      <c r="CK46" s="1213"/>
      <c r="CL46" s="1213"/>
      <c r="CM46" s="1213"/>
      <c r="CN46" s="1213"/>
      <c r="CO46" s="1213"/>
      <c r="CP46" s="1213"/>
      <c r="CQ46" s="1213"/>
      <c r="CR46" s="1213"/>
      <c r="CS46" s="1213"/>
      <c r="CT46" s="1213"/>
      <c r="CU46" s="1213"/>
      <c r="CV46" s="1213"/>
      <c r="CW46" s="1213"/>
      <c r="CX46" s="1213"/>
      <c r="CY46" s="1213"/>
      <c r="CZ46" s="1213"/>
      <c r="DA46" s="1213"/>
      <c r="DB46" s="1213"/>
      <c r="DC46" s="1214"/>
    </row>
    <row r="47" spans="2:109" x14ac:dyDescent="0.15">
      <c r="B47" s="259"/>
      <c r="AN47" s="1215"/>
      <c r="AO47" s="1216"/>
      <c r="AP47" s="1216"/>
      <c r="AQ47" s="1216"/>
      <c r="AR47" s="1216"/>
      <c r="AS47" s="1216"/>
      <c r="AT47" s="1216"/>
      <c r="AU47" s="1216"/>
      <c r="AV47" s="1216"/>
      <c r="AW47" s="1216"/>
      <c r="AX47" s="1216"/>
      <c r="AY47" s="1216"/>
      <c r="AZ47" s="1216"/>
      <c r="BA47" s="1216"/>
      <c r="BB47" s="1216"/>
      <c r="BC47" s="1216"/>
      <c r="BD47" s="1216"/>
      <c r="BE47" s="1216"/>
      <c r="BF47" s="1216"/>
      <c r="BG47" s="1216"/>
      <c r="BH47" s="1216"/>
      <c r="BI47" s="1216"/>
      <c r="BJ47" s="1216"/>
      <c r="BK47" s="1216"/>
      <c r="BL47" s="1216"/>
      <c r="BM47" s="1216"/>
      <c r="BN47" s="1216"/>
      <c r="BO47" s="1216"/>
      <c r="BP47" s="1216"/>
      <c r="BQ47" s="1216"/>
      <c r="BR47" s="1216"/>
      <c r="BS47" s="1216"/>
      <c r="BT47" s="1216"/>
      <c r="BU47" s="1216"/>
      <c r="BV47" s="1216"/>
      <c r="BW47" s="1216"/>
      <c r="BX47" s="1216"/>
      <c r="BY47" s="1216"/>
      <c r="BZ47" s="1216"/>
      <c r="CA47" s="1216"/>
      <c r="CB47" s="1216"/>
      <c r="CC47" s="1216"/>
      <c r="CD47" s="1216"/>
      <c r="CE47" s="1216"/>
      <c r="CF47" s="1216"/>
      <c r="CG47" s="1216"/>
      <c r="CH47" s="1216"/>
      <c r="CI47" s="1216"/>
      <c r="CJ47" s="1216"/>
      <c r="CK47" s="1216"/>
      <c r="CL47" s="1216"/>
      <c r="CM47" s="1216"/>
      <c r="CN47" s="1216"/>
      <c r="CO47" s="1216"/>
      <c r="CP47" s="1216"/>
      <c r="CQ47" s="1216"/>
      <c r="CR47" s="1216"/>
      <c r="CS47" s="1216"/>
      <c r="CT47" s="1216"/>
      <c r="CU47" s="1216"/>
      <c r="CV47" s="1216"/>
      <c r="CW47" s="1216"/>
      <c r="CX47" s="1216"/>
      <c r="CY47" s="1216"/>
      <c r="CZ47" s="1216"/>
      <c r="DA47" s="1216"/>
      <c r="DB47" s="1216"/>
      <c r="DC47" s="1217"/>
    </row>
    <row r="48" spans="2:109" x14ac:dyDescent="0.15">
      <c r="B48" s="259"/>
      <c r="H48" s="1218"/>
      <c r="I48" s="1218"/>
      <c r="J48" s="1218"/>
      <c r="AN48" s="1218"/>
      <c r="AO48" s="1218"/>
      <c r="AP48" s="1218"/>
      <c r="AZ48" s="1218"/>
      <c r="BA48" s="1218"/>
      <c r="BB48" s="1218"/>
      <c r="BL48" s="1218"/>
      <c r="BM48" s="1218"/>
      <c r="BN48" s="1218"/>
      <c r="BX48" s="1218"/>
      <c r="BY48" s="1218"/>
      <c r="BZ48" s="1218"/>
      <c r="CJ48" s="1218"/>
      <c r="CK48" s="1218"/>
      <c r="CL48" s="1218"/>
      <c r="CV48" s="1218"/>
      <c r="CW48" s="1218"/>
      <c r="CX48" s="1218"/>
    </row>
    <row r="49" spans="1:109" x14ac:dyDescent="0.15">
      <c r="B49" s="259"/>
      <c r="AN49" s="255" t="s">
        <v>617</v>
      </c>
    </row>
    <row r="50" spans="1:109" x14ac:dyDescent="0.15">
      <c r="B50" s="259"/>
      <c r="G50" s="1219"/>
      <c r="H50" s="1219"/>
      <c r="I50" s="1219"/>
      <c r="J50" s="1219"/>
      <c r="K50" s="1220"/>
      <c r="L50" s="1220"/>
      <c r="M50" s="1221"/>
      <c r="N50" s="12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579</v>
      </c>
      <c r="BQ50" s="1225"/>
      <c r="BR50" s="1225"/>
      <c r="BS50" s="1225"/>
      <c r="BT50" s="1225"/>
      <c r="BU50" s="1225"/>
      <c r="BV50" s="1225"/>
      <c r="BW50" s="1225"/>
      <c r="BX50" s="1225" t="s">
        <v>580</v>
      </c>
      <c r="BY50" s="1225"/>
      <c r="BZ50" s="1225"/>
      <c r="CA50" s="1225"/>
      <c r="CB50" s="1225"/>
      <c r="CC50" s="1225"/>
      <c r="CD50" s="1225"/>
      <c r="CE50" s="1225"/>
      <c r="CF50" s="1225" t="s">
        <v>581</v>
      </c>
      <c r="CG50" s="1225"/>
      <c r="CH50" s="1225"/>
      <c r="CI50" s="1225"/>
      <c r="CJ50" s="1225"/>
      <c r="CK50" s="1225"/>
      <c r="CL50" s="1225"/>
      <c r="CM50" s="1225"/>
      <c r="CN50" s="1225" t="s">
        <v>582</v>
      </c>
      <c r="CO50" s="1225"/>
      <c r="CP50" s="1225"/>
      <c r="CQ50" s="1225"/>
      <c r="CR50" s="1225"/>
      <c r="CS50" s="1225"/>
      <c r="CT50" s="1225"/>
      <c r="CU50" s="1225"/>
      <c r="CV50" s="1225" t="s">
        <v>583</v>
      </c>
      <c r="CW50" s="1225"/>
      <c r="CX50" s="1225"/>
      <c r="CY50" s="1225"/>
      <c r="CZ50" s="1225"/>
      <c r="DA50" s="1225"/>
      <c r="DB50" s="1225"/>
      <c r="DC50" s="1225"/>
    </row>
    <row r="51" spans="1:109" ht="13.5" customHeight="1" x14ac:dyDescent="0.15">
      <c r="B51" s="259"/>
      <c r="G51" s="1226"/>
      <c r="H51" s="1226"/>
      <c r="I51" s="1227"/>
      <c r="J51" s="1227"/>
      <c r="K51" s="1228"/>
      <c r="L51" s="1228"/>
      <c r="M51" s="1228"/>
      <c r="N51" s="1228"/>
      <c r="AM51" s="1218"/>
      <c r="AN51" s="1229" t="s">
        <v>618</v>
      </c>
      <c r="AO51" s="1229"/>
      <c r="AP51" s="1229"/>
      <c r="AQ51" s="1229"/>
      <c r="AR51" s="1229"/>
      <c r="AS51" s="1229"/>
      <c r="AT51" s="1229"/>
      <c r="AU51" s="1229"/>
      <c r="AV51" s="1229"/>
      <c r="AW51" s="1229"/>
      <c r="AX51" s="1229"/>
      <c r="AY51" s="1229"/>
      <c r="AZ51" s="1229"/>
      <c r="BA51" s="1229"/>
      <c r="BB51" s="1229" t="s">
        <v>619</v>
      </c>
      <c r="BC51" s="1229"/>
      <c r="BD51" s="1229"/>
      <c r="BE51" s="1229"/>
      <c r="BF51" s="1229"/>
      <c r="BG51" s="1229"/>
      <c r="BH51" s="1229"/>
      <c r="BI51" s="1229"/>
      <c r="BJ51" s="1229"/>
      <c r="BK51" s="1229"/>
      <c r="BL51" s="1229"/>
      <c r="BM51" s="1229"/>
      <c r="BN51" s="1229"/>
      <c r="BO51" s="1229"/>
      <c r="BP51" s="1230">
        <v>95.7</v>
      </c>
      <c r="BQ51" s="1230"/>
      <c r="BR51" s="1230"/>
      <c r="BS51" s="1230"/>
      <c r="BT51" s="1230"/>
      <c r="BU51" s="1230"/>
      <c r="BV51" s="1230"/>
      <c r="BW51" s="1230"/>
      <c r="BX51" s="1230">
        <v>112.7</v>
      </c>
      <c r="BY51" s="1230"/>
      <c r="BZ51" s="1230"/>
      <c r="CA51" s="1230"/>
      <c r="CB51" s="1230"/>
      <c r="CC51" s="1230"/>
      <c r="CD51" s="1230"/>
      <c r="CE51" s="1230"/>
      <c r="CF51" s="1230">
        <v>131.80000000000001</v>
      </c>
      <c r="CG51" s="1230"/>
      <c r="CH51" s="1230"/>
      <c r="CI51" s="1230"/>
      <c r="CJ51" s="1230"/>
      <c r="CK51" s="1230"/>
      <c r="CL51" s="1230"/>
      <c r="CM51" s="1230"/>
      <c r="CN51" s="1230">
        <v>124.4</v>
      </c>
      <c r="CO51" s="1230"/>
      <c r="CP51" s="1230"/>
      <c r="CQ51" s="1230"/>
      <c r="CR51" s="1230"/>
      <c r="CS51" s="1230"/>
      <c r="CT51" s="1230"/>
      <c r="CU51" s="1230"/>
      <c r="CV51" s="1230">
        <v>137.4</v>
      </c>
      <c r="CW51" s="1230"/>
      <c r="CX51" s="1230"/>
      <c r="CY51" s="1230"/>
      <c r="CZ51" s="1230"/>
      <c r="DA51" s="1230"/>
      <c r="DB51" s="1230"/>
      <c r="DC51" s="1230"/>
    </row>
    <row r="52" spans="1:109" x14ac:dyDescent="0.15">
      <c r="B52" s="259"/>
      <c r="G52" s="1226"/>
      <c r="H52" s="1226"/>
      <c r="I52" s="1227"/>
      <c r="J52" s="1227"/>
      <c r="K52" s="1228"/>
      <c r="L52" s="1228"/>
      <c r="M52" s="1228"/>
      <c r="N52" s="1228"/>
      <c r="AM52" s="1218"/>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1209"/>
      <c r="B53" s="259"/>
      <c r="G53" s="1226"/>
      <c r="H53" s="1226"/>
      <c r="I53" s="1219"/>
      <c r="J53" s="1219"/>
      <c r="K53" s="1228"/>
      <c r="L53" s="1228"/>
      <c r="M53" s="1228"/>
      <c r="N53" s="1228"/>
      <c r="AM53" s="1218"/>
      <c r="AN53" s="1229"/>
      <c r="AO53" s="1229"/>
      <c r="AP53" s="1229"/>
      <c r="AQ53" s="1229"/>
      <c r="AR53" s="1229"/>
      <c r="AS53" s="1229"/>
      <c r="AT53" s="1229"/>
      <c r="AU53" s="1229"/>
      <c r="AV53" s="1229"/>
      <c r="AW53" s="1229"/>
      <c r="AX53" s="1229"/>
      <c r="AY53" s="1229"/>
      <c r="AZ53" s="1229"/>
      <c r="BA53" s="1229"/>
      <c r="BB53" s="1229" t="s">
        <v>620</v>
      </c>
      <c r="BC53" s="1229"/>
      <c r="BD53" s="1229"/>
      <c r="BE53" s="1229"/>
      <c r="BF53" s="1229"/>
      <c r="BG53" s="1229"/>
      <c r="BH53" s="1229"/>
      <c r="BI53" s="1229"/>
      <c r="BJ53" s="1229"/>
      <c r="BK53" s="1229"/>
      <c r="BL53" s="1229"/>
      <c r="BM53" s="1229"/>
      <c r="BN53" s="1229"/>
      <c r="BO53" s="1229"/>
      <c r="BP53" s="1230">
        <v>55.6</v>
      </c>
      <c r="BQ53" s="1230"/>
      <c r="BR53" s="1230"/>
      <c r="BS53" s="1230"/>
      <c r="BT53" s="1230"/>
      <c r="BU53" s="1230"/>
      <c r="BV53" s="1230"/>
      <c r="BW53" s="1230"/>
      <c r="BX53" s="1230">
        <v>56.8</v>
      </c>
      <c r="BY53" s="1230"/>
      <c r="BZ53" s="1230"/>
      <c r="CA53" s="1230"/>
      <c r="CB53" s="1230"/>
      <c r="CC53" s="1230"/>
      <c r="CD53" s="1230"/>
      <c r="CE53" s="1230"/>
      <c r="CF53" s="1230">
        <v>57.5</v>
      </c>
      <c r="CG53" s="1230"/>
      <c r="CH53" s="1230"/>
      <c r="CI53" s="1230"/>
      <c r="CJ53" s="1230"/>
      <c r="CK53" s="1230"/>
      <c r="CL53" s="1230"/>
      <c r="CM53" s="1230"/>
      <c r="CN53" s="1230">
        <v>59</v>
      </c>
      <c r="CO53" s="1230"/>
      <c r="CP53" s="1230"/>
      <c r="CQ53" s="1230"/>
      <c r="CR53" s="1230"/>
      <c r="CS53" s="1230"/>
      <c r="CT53" s="1230"/>
      <c r="CU53" s="1230"/>
      <c r="CV53" s="1230">
        <v>58.9</v>
      </c>
      <c r="CW53" s="1230"/>
      <c r="CX53" s="1230"/>
      <c r="CY53" s="1230"/>
      <c r="CZ53" s="1230"/>
      <c r="DA53" s="1230"/>
      <c r="DB53" s="1230"/>
      <c r="DC53" s="1230"/>
    </row>
    <row r="54" spans="1:109" x14ac:dyDescent="0.15">
      <c r="A54" s="1209"/>
      <c r="B54" s="259"/>
      <c r="G54" s="1226"/>
      <c r="H54" s="1226"/>
      <c r="I54" s="1219"/>
      <c r="J54" s="1219"/>
      <c r="K54" s="1228"/>
      <c r="L54" s="1228"/>
      <c r="M54" s="1228"/>
      <c r="N54" s="1228"/>
      <c r="AM54" s="1218"/>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1209"/>
      <c r="B55" s="259"/>
      <c r="G55" s="1219"/>
      <c r="H55" s="1219"/>
      <c r="I55" s="1219"/>
      <c r="J55" s="1219"/>
      <c r="K55" s="1228"/>
      <c r="L55" s="1228"/>
      <c r="M55" s="1228"/>
      <c r="N55" s="1228"/>
      <c r="AN55" s="1225" t="s">
        <v>621</v>
      </c>
      <c r="AO55" s="1225"/>
      <c r="AP55" s="1225"/>
      <c r="AQ55" s="1225"/>
      <c r="AR55" s="1225"/>
      <c r="AS55" s="1225"/>
      <c r="AT55" s="1225"/>
      <c r="AU55" s="1225"/>
      <c r="AV55" s="1225"/>
      <c r="AW55" s="1225"/>
      <c r="AX55" s="1225"/>
      <c r="AY55" s="1225"/>
      <c r="AZ55" s="1225"/>
      <c r="BA55" s="1225"/>
      <c r="BB55" s="1229" t="s">
        <v>619</v>
      </c>
      <c r="BC55" s="1229"/>
      <c r="BD55" s="1229"/>
      <c r="BE55" s="1229"/>
      <c r="BF55" s="1229"/>
      <c r="BG55" s="1229"/>
      <c r="BH55" s="1229"/>
      <c r="BI55" s="1229"/>
      <c r="BJ55" s="1229"/>
      <c r="BK55" s="1229"/>
      <c r="BL55" s="1229"/>
      <c r="BM55" s="1229"/>
      <c r="BN55" s="1229"/>
      <c r="BO55" s="1229"/>
      <c r="BP55" s="1230">
        <v>0</v>
      </c>
      <c r="BQ55" s="1230"/>
      <c r="BR55" s="1230"/>
      <c r="BS55" s="1230"/>
      <c r="BT55" s="1230"/>
      <c r="BU55" s="1230"/>
      <c r="BV55" s="1230"/>
      <c r="BW55" s="1230"/>
      <c r="BX55" s="1230">
        <v>3.1</v>
      </c>
      <c r="BY55" s="1230"/>
      <c r="BZ55" s="1230"/>
      <c r="CA55" s="1230"/>
      <c r="CB55" s="1230"/>
      <c r="CC55" s="1230"/>
      <c r="CD55" s="1230"/>
      <c r="CE55" s="1230"/>
      <c r="CF55" s="1230">
        <v>13.7</v>
      </c>
      <c r="CG55" s="1230"/>
      <c r="CH55" s="1230"/>
      <c r="CI55" s="1230"/>
      <c r="CJ55" s="1230"/>
      <c r="CK55" s="1230"/>
      <c r="CL55" s="1230"/>
      <c r="CM55" s="1230"/>
      <c r="CN55" s="1230">
        <v>6.9</v>
      </c>
      <c r="CO55" s="1230"/>
      <c r="CP55" s="1230"/>
      <c r="CQ55" s="1230"/>
      <c r="CR55" s="1230"/>
      <c r="CS55" s="1230"/>
      <c r="CT55" s="1230"/>
      <c r="CU55" s="1230"/>
      <c r="CV55" s="1230">
        <v>0</v>
      </c>
      <c r="CW55" s="1230"/>
      <c r="CX55" s="1230"/>
      <c r="CY55" s="1230"/>
      <c r="CZ55" s="1230"/>
      <c r="DA55" s="1230"/>
      <c r="DB55" s="1230"/>
      <c r="DC55" s="1230"/>
    </row>
    <row r="56" spans="1:109" x14ac:dyDescent="0.15">
      <c r="A56" s="1209"/>
      <c r="B56" s="259"/>
      <c r="G56" s="1219"/>
      <c r="H56" s="1219"/>
      <c r="I56" s="1219"/>
      <c r="J56" s="1219"/>
      <c r="K56" s="1228"/>
      <c r="L56" s="1228"/>
      <c r="M56" s="1228"/>
      <c r="N56" s="1228"/>
      <c r="AN56" s="1225"/>
      <c r="AO56" s="1225"/>
      <c r="AP56" s="1225"/>
      <c r="AQ56" s="1225"/>
      <c r="AR56" s="1225"/>
      <c r="AS56" s="1225"/>
      <c r="AT56" s="1225"/>
      <c r="AU56" s="1225"/>
      <c r="AV56" s="1225"/>
      <c r="AW56" s="1225"/>
      <c r="AX56" s="1225"/>
      <c r="AY56" s="1225"/>
      <c r="AZ56" s="1225"/>
      <c r="BA56" s="1225"/>
      <c r="BB56" s="1229"/>
      <c r="BC56" s="1229"/>
      <c r="BD56" s="1229"/>
      <c r="BE56" s="1229"/>
      <c r="BF56" s="1229"/>
      <c r="BG56" s="1229"/>
      <c r="BH56" s="1229"/>
      <c r="BI56" s="1229"/>
      <c r="BJ56" s="1229"/>
      <c r="BK56" s="1229"/>
      <c r="BL56" s="1229"/>
      <c r="BM56" s="1229"/>
      <c r="BN56" s="1229"/>
      <c r="BO56" s="1229"/>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1209" customFormat="1" x14ac:dyDescent="0.15">
      <c r="B57" s="1231"/>
      <c r="G57" s="1219"/>
      <c r="H57" s="1219"/>
      <c r="I57" s="1232"/>
      <c r="J57" s="1232"/>
      <c r="K57" s="1228"/>
      <c r="L57" s="1228"/>
      <c r="M57" s="1228"/>
      <c r="N57" s="1228"/>
      <c r="AM57" s="255"/>
      <c r="AN57" s="1225"/>
      <c r="AO57" s="1225"/>
      <c r="AP57" s="1225"/>
      <c r="AQ57" s="1225"/>
      <c r="AR57" s="1225"/>
      <c r="AS57" s="1225"/>
      <c r="AT57" s="1225"/>
      <c r="AU57" s="1225"/>
      <c r="AV57" s="1225"/>
      <c r="AW57" s="1225"/>
      <c r="AX57" s="1225"/>
      <c r="AY57" s="1225"/>
      <c r="AZ57" s="1225"/>
      <c r="BA57" s="1225"/>
      <c r="BB57" s="1229" t="s">
        <v>620</v>
      </c>
      <c r="BC57" s="1229"/>
      <c r="BD57" s="1229"/>
      <c r="BE57" s="1229"/>
      <c r="BF57" s="1229"/>
      <c r="BG57" s="1229"/>
      <c r="BH57" s="1229"/>
      <c r="BI57" s="1229"/>
      <c r="BJ57" s="1229"/>
      <c r="BK57" s="1229"/>
      <c r="BL57" s="1229"/>
      <c r="BM57" s="1229"/>
      <c r="BN57" s="1229"/>
      <c r="BO57" s="1229"/>
      <c r="BP57" s="1230">
        <v>60</v>
      </c>
      <c r="BQ57" s="1230"/>
      <c r="BR57" s="1230"/>
      <c r="BS57" s="1230"/>
      <c r="BT57" s="1230"/>
      <c r="BU57" s="1230"/>
      <c r="BV57" s="1230"/>
      <c r="BW57" s="1230"/>
      <c r="BX57" s="1230">
        <v>61.2</v>
      </c>
      <c r="BY57" s="1230"/>
      <c r="BZ57" s="1230"/>
      <c r="CA57" s="1230"/>
      <c r="CB57" s="1230"/>
      <c r="CC57" s="1230"/>
      <c r="CD57" s="1230"/>
      <c r="CE57" s="1230"/>
      <c r="CF57" s="1230">
        <v>62</v>
      </c>
      <c r="CG57" s="1230"/>
      <c r="CH57" s="1230"/>
      <c r="CI57" s="1230"/>
      <c r="CJ57" s="1230"/>
      <c r="CK57" s="1230"/>
      <c r="CL57" s="1230"/>
      <c r="CM57" s="1230"/>
      <c r="CN57" s="1230">
        <v>62.9</v>
      </c>
      <c r="CO57" s="1230"/>
      <c r="CP57" s="1230"/>
      <c r="CQ57" s="1230"/>
      <c r="CR57" s="1230"/>
      <c r="CS57" s="1230"/>
      <c r="CT57" s="1230"/>
      <c r="CU57" s="1230"/>
      <c r="CV57" s="1230">
        <v>62.8</v>
      </c>
      <c r="CW57" s="1230"/>
      <c r="CX57" s="1230"/>
      <c r="CY57" s="1230"/>
      <c r="CZ57" s="1230"/>
      <c r="DA57" s="1230"/>
      <c r="DB57" s="1230"/>
      <c r="DC57" s="1230"/>
      <c r="DD57" s="1233"/>
      <c r="DE57" s="1231"/>
    </row>
    <row r="58" spans="1:109" s="1209" customFormat="1" x14ac:dyDescent="0.15">
      <c r="A58" s="255"/>
      <c r="B58" s="1231"/>
      <c r="G58" s="1219"/>
      <c r="H58" s="1219"/>
      <c r="I58" s="1232"/>
      <c r="J58" s="1232"/>
      <c r="K58" s="1228"/>
      <c r="L58" s="1228"/>
      <c r="M58" s="1228"/>
      <c r="N58" s="1228"/>
      <c r="AM58" s="255"/>
      <c r="AN58" s="1225"/>
      <c r="AO58" s="1225"/>
      <c r="AP58" s="1225"/>
      <c r="AQ58" s="1225"/>
      <c r="AR58" s="1225"/>
      <c r="AS58" s="1225"/>
      <c r="AT58" s="1225"/>
      <c r="AU58" s="1225"/>
      <c r="AV58" s="1225"/>
      <c r="AW58" s="1225"/>
      <c r="AX58" s="1225"/>
      <c r="AY58" s="1225"/>
      <c r="AZ58" s="1225"/>
      <c r="BA58" s="1225"/>
      <c r="BB58" s="1229"/>
      <c r="BC58" s="1229"/>
      <c r="BD58" s="1229"/>
      <c r="BE58" s="1229"/>
      <c r="BF58" s="1229"/>
      <c r="BG58" s="1229"/>
      <c r="BH58" s="1229"/>
      <c r="BI58" s="1229"/>
      <c r="BJ58" s="1229"/>
      <c r="BK58" s="1229"/>
      <c r="BL58" s="1229"/>
      <c r="BM58" s="1229"/>
      <c r="BN58" s="1229"/>
      <c r="BO58" s="1229"/>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1233"/>
      <c r="DE58" s="1231"/>
    </row>
    <row r="59" spans="1:109" s="1209" customFormat="1" x14ac:dyDescent="0.15">
      <c r="A59" s="255"/>
      <c r="B59" s="1231"/>
      <c r="K59" s="1234"/>
      <c r="L59" s="1234"/>
      <c r="M59" s="1234"/>
      <c r="N59" s="1234"/>
      <c r="AQ59" s="1234"/>
      <c r="AR59" s="1234"/>
      <c r="AS59" s="1234"/>
      <c r="AT59" s="1234"/>
      <c r="BC59" s="1234"/>
      <c r="BD59" s="1234"/>
      <c r="BE59" s="1234"/>
      <c r="BF59" s="1234"/>
      <c r="BO59" s="1234"/>
      <c r="BP59" s="1234"/>
      <c r="BQ59" s="1234"/>
      <c r="BR59" s="1234"/>
      <c r="CA59" s="1234"/>
      <c r="CB59" s="1234"/>
      <c r="CC59" s="1234"/>
      <c r="CD59" s="1234"/>
      <c r="CM59" s="1234"/>
      <c r="CN59" s="1234"/>
      <c r="CO59" s="1234"/>
      <c r="CP59" s="1234"/>
      <c r="CY59" s="1234"/>
      <c r="CZ59" s="1234"/>
      <c r="DA59" s="1234"/>
      <c r="DB59" s="1234"/>
      <c r="DC59" s="1234"/>
      <c r="DD59" s="1233"/>
      <c r="DE59" s="1231"/>
    </row>
    <row r="60" spans="1:109" s="1209" customFormat="1" x14ac:dyDescent="0.15">
      <c r="A60" s="255"/>
      <c r="B60" s="1231"/>
      <c r="K60" s="1234"/>
      <c r="L60" s="1234"/>
      <c r="M60" s="1234"/>
      <c r="N60" s="1234"/>
      <c r="AQ60" s="1234"/>
      <c r="AR60" s="1234"/>
      <c r="AS60" s="1234"/>
      <c r="AT60" s="1234"/>
      <c r="BC60" s="1234"/>
      <c r="BD60" s="1234"/>
      <c r="BE60" s="1234"/>
      <c r="BF60" s="1234"/>
      <c r="BO60" s="1234"/>
      <c r="BP60" s="1234"/>
      <c r="BQ60" s="1234"/>
      <c r="BR60" s="1234"/>
      <c r="CA60" s="1234"/>
      <c r="CB60" s="1234"/>
      <c r="CC60" s="1234"/>
      <c r="CD60" s="1234"/>
      <c r="CM60" s="1234"/>
      <c r="CN60" s="1234"/>
      <c r="CO60" s="1234"/>
      <c r="CP60" s="1234"/>
      <c r="CY60" s="1234"/>
      <c r="CZ60" s="1234"/>
      <c r="DA60" s="1234"/>
      <c r="DB60" s="1234"/>
      <c r="DC60" s="1234"/>
      <c r="DD60" s="1233"/>
      <c r="DE60" s="1231"/>
    </row>
    <row r="61" spans="1:109" s="1209" customFormat="1" x14ac:dyDescent="0.15">
      <c r="A61" s="255"/>
      <c r="B61" s="1235"/>
      <c r="C61" s="1236"/>
      <c r="D61" s="1236"/>
      <c r="E61" s="1236"/>
      <c r="F61" s="1236"/>
      <c r="G61" s="1236"/>
      <c r="H61" s="1236"/>
      <c r="I61" s="1236"/>
      <c r="J61" s="1236"/>
      <c r="K61" s="1236"/>
      <c r="L61" s="1236"/>
      <c r="M61" s="1237"/>
      <c r="N61" s="1237"/>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c r="AK61" s="1236"/>
      <c r="AL61" s="1236"/>
      <c r="AM61" s="1236"/>
      <c r="AN61" s="1236"/>
      <c r="AO61" s="1236"/>
      <c r="AP61" s="1236"/>
      <c r="AQ61" s="1236"/>
      <c r="AR61" s="1236"/>
      <c r="AS61" s="1237"/>
      <c r="AT61" s="1237"/>
      <c r="AU61" s="1236"/>
      <c r="AV61" s="1236"/>
      <c r="AW61" s="1236"/>
      <c r="AX61" s="1236"/>
      <c r="AY61" s="1236"/>
      <c r="AZ61" s="1236"/>
      <c r="BA61" s="1236"/>
      <c r="BB61" s="1236"/>
      <c r="BC61" s="1236"/>
      <c r="BD61" s="1236"/>
      <c r="BE61" s="1237"/>
      <c r="BF61" s="1237"/>
      <c r="BG61" s="1236"/>
      <c r="BH61" s="1236"/>
      <c r="BI61" s="1236"/>
      <c r="BJ61" s="1236"/>
      <c r="BK61" s="1236"/>
      <c r="BL61" s="1236"/>
      <c r="BM61" s="1236"/>
      <c r="BN61" s="1236"/>
      <c r="BO61" s="1236"/>
      <c r="BP61" s="1236"/>
      <c r="BQ61" s="1237"/>
      <c r="BR61" s="1237"/>
      <c r="BS61" s="1236"/>
      <c r="BT61" s="1236"/>
      <c r="BU61" s="1236"/>
      <c r="BV61" s="1236"/>
      <c r="BW61" s="1236"/>
      <c r="BX61" s="1236"/>
      <c r="BY61" s="1236"/>
      <c r="BZ61" s="1236"/>
      <c r="CA61" s="1236"/>
      <c r="CB61" s="1236"/>
      <c r="CC61" s="1237"/>
      <c r="CD61" s="1237"/>
      <c r="CE61" s="1236"/>
      <c r="CF61" s="1236"/>
      <c r="CG61" s="1236"/>
      <c r="CH61" s="1236"/>
      <c r="CI61" s="1236"/>
      <c r="CJ61" s="1236"/>
      <c r="CK61" s="1236"/>
      <c r="CL61" s="1236"/>
      <c r="CM61" s="1236"/>
      <c r="CN61" s="1236"/>
      <c r="CO61" s="1237"/>
      <c r="CP61" s="1237"/>
      <c r="CQ61" s="1236"/>
      <c r="CR61" s="1236"/>
      <c r="CS61" s="1236"/>
      <c r="CT61" s="1236"/>
      <c r="CU61" s="1236"/>
      <c r="CV61" s="1236"/>
      <c r="CW61" s="1236"/>
      <c r="CX61" s="1236"/>
      <c r="CY61" s="1236"/>
      <c r="CZ61" s="1236"/>
      <c r="DA61" s="1237"/>
      <c r="DB61" s="1237"/>
      <c r="DC61" s="1237"/>
      <c r="DD61" s="1238"/>
      <c r="DE61" s="1231"/>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622</v>
      </c>
    </row>
    <row r="64" spans="1:109" x14ac:dyDescent="0.15">
      <c r="B64" s="259"/>
      <c r="G64" s="1208"/>
      <c r="I64" s="1239"/>
      <c r="J64" s="1239"/>
      <c r="K64" s="1239"/>
      <c r="L64" s="1239"/>
      <c r="M64" s="1239"/>
      <c r="N64" s="1240"/>
      <c r="AM64" s="1208"/>
      <c r="AN64" s="1208" t="s">
        <v>616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41" t="s">
        <v>623</v>
      </c>
      <c r="AO65" s="1210"/>
      <c r="AP65" s="1210"/>
      <c r="AQ65" s="1210"/>
      <c r="AR65" s="1210"/>
      <c r="AS65" s="1210"/>
      <c r="AT65" s="1210"/>
      <c r="AU65" s="1210"/>
      <c r="AV65" s="1210"/>
      <c r="AW65" s="1210"/>
      <c r="AX65" s="1210"/>
      <c r="AY65" s="1210"/>
      <c r="AZ65" s="1210"/>
      <c r="BA65" s="1210"/>
      <c r="BB65" s="1210"/>
      <c r="BC65" s="1210"/>
      <c r="BD65" s="1210"/>
      <c r="BE65" s="1210"/>
      <c r="BF65" s="1210"/>
      <c r="BG65" s="1210"/>
      <c r="BH65" s="1210"/>
      <c r="BI65" s="1210"/>
      <c r="BJ65" s="1210"/>
      <c r="BK65" s="1210"/>
      <c r="BL65" s="1210"/>
      <c r="BM65" s="1210"/>
      <c r="BN65" s="1210"/>
      <c r="BO65" s="1210"/>
      <c r="BP65" s="1210"/>
      <c r="BQ65" s="1210"/>
      <c r="BR65" s="1210"/>
      <c r="BS65" s="1210"/>
      <c r="BT65" s="1210"/>
      <c r="BU65" s="1210"/>
      <c r="BV65" s="1210"/>
      <c r="BW65" s="1210"/>
      <c r="BX65" s="1210"/>
      <c r="BY65" s="1210"/>
      <c r="BZ65" s="1210"/>
      <c r="CA65" s="1210"/>
      <c r="CB65" s="1210"/>
      <c r="CC65" s="1210"/>
      <c r="CD65" s="1210"/>
      <c r="CE65" s="1210"/>
      <c r="CF65" s="1210"/>
      <c r="CG65" s="1210"/>
      <c r="CH65" s="1210"/>
      <c r="CI65" s="1210"/>
      <c r="CJ65" s="1210"/>
      <c r="CK65" s="1210"/>
      <c r="CL65" s="1210"/>
      <c r="CM65" s="1210"/>
      <c r="CN65" s="1210"/>
      <c r="CO65" s="1210"/>
      <c r="CP65" s="1210"/>
      <c r="CQ65" s="1210"/>
      <c r="CR65" s="1210"/>
      <c r="CS65" s="1210"/>
      <c r="CT65" s="1210"/>
      <c r="CU65" s="1210"/>
      <c r="CV65" s="1210"/>
      <c r="CW65" s="1210"/>
      <c r="CX65" s="1210"/>
      <c r="CY65" s="1210"/>
      <c r="CZ65" s="1210"/>
      <c r="DA65" s="1210"/>
      <c r="DB65" s="1210"/>
      <c r="DC65" s="1211"/>
    </row>
    <row r="66" spans="2:107" x14ac:dyDescent="0.15">
      <c r="B66" s="259"/>
      <c r="AN66" s="1212"/>
      <c r="AO66" s="1213"/>
      <c r="AP66" s="1213"/>
      <c r="AQ66" s="1213"/>
      <c r="AR66" s="1213"/>
      <c r="AS66" s="1213"/>
      <c r="AT66" s="1213"/>
      <c r="AU66" s="1213"/>
      <c r="AV66" s="1213"/>
      <c r="AW66" s="1213"/>
      <c r="AX66" s="1213"/>
      <c r="AY66" s="1213"/>
      <c r="AZ66" s="1213"/>
      <c r="BA66" s="1213"/>
      <c r="BB66" s="1213"/>
      <c r="BC66" s="1213"/>
      <c r="BD66" s="1213"/>
      <c r="BE66" s="1213"/>
      <c r="BF66" s="1213"/>
      <c r="BG66" s="1213"/>
      <c r="BH66" s="1213"/>
      <c r="BI66" s="1213"/>
      <c r="BJ66" s="1213"/>
      <c r="BK66" s="1213"/>
      <c r="BL66" s="1213"/>
      <c r="BM66" s="1213"/>
      <c r="BN66" s="1213"/>
      <c r="BO66" s="1213"/>
      <c r="BP66" s="1213"/>
      <c r="BQ66" s="1213"/>
      <c r="BR66" s="1213"/>
      <c r="BS66" s="1213"/>
      <c r="BT66" s="1213"/>
      <c r="BU66" s="1213"/>
      <c r="BV66" s="1213"/>
      <c r="BW66" s="1213"/>
      <c r="BX66" s="1213"/>
      <c r="BY66" s="1213"/>
      <c r="BZ66" s="1213"/>
      <c r="CA66" s="1213"/>
      <c r="CB66" s="1213"/>
      <c r="CC66" s="1213"/>
      <c r="CD66" s="1213"/>
      <c r="CE66" s="1213"/>
      <c r="CF66" s="1213"/>
      <c r="CG66" s="1213"/>
      <c r="CH66" s="1213"/>
      <c r="CI66" s="1213"/>
      <c r="CJ66" s="1213"/>
      <c r="CK66" s="1213"/>
      <c r="CL66" s="1213"/>
      <c r="CM66" s="1213"/>
      <c r="CN66" s="1213"/>
      <c r="CO66" s="1213"/>
      <c r="CP66" s="1213"/>
      <c r="CQ66" s="1213"/>
      <c r="CR66" s="1213"/>
      <c r="CS66" s="1213"/>
      <c r="CT66" s="1213"/>
      <c r="CU66" s="1213"/>
      <c r="CV66" s="1213"/>
      <c r="CW66" s="1213"/>
      <c r="CX66" s="1213"/>
      <c r="CY66" s="1213"/>
      <c r="CZ66" s="1213"/>
      <c r="DA66" s="1213"/>
      <c r="DB66" s="1213"/>
      <c r="DC66" s="1214"/>
    </row>
    <row r="67" spans="2:107" x14ac:dyDescent="0.15">
      <c r="B67" s="259"/>
      <c r="AN67" s="1212"/>
      <c r="AO67" s="1213"/>
      <c r="AP67" s="1213"/>
      <c r="AQ67" s="1213"/>
      <c r="AR67" s="1213"/>
      <c r="AS67" s="1213"/>
      <c r="AT67" s="1213"/>
      <c r="AU67" s="1213"/>
      <c r="AV67" s="1213"/>
      <c r="AW67" s="1213"/>
      <c r="AX67" s="1213"/>
      <c r="AY67" s="1213"/>
      <c r="AZ67" s="1213"/>
      <c r="BA67" s="1213"/>
      <c r="BB67" s="1213"/>
      <c r="BC67" s="1213"/>
      <c r="BD67" s="1213"/>
      <c r="BE67" s="1213"/>
      <c r="BF67" s="1213"/>
      <c r="BG67" s="1213"/>
      <c r="BH67" s="1213"/>
      <c r="BI67" s="1213"/>
      <c r="BJ67" s="1213"/>
      <c r="BK67" s="1213"/>
      <c r="BL67" s="1213"/>
      <c r="BM67" s="1213"/>
      <c r="BN67" s="1213"/>
      <c r="BO67" s="1213"/>
      <c r="BP67" s="1213"/>
      <c r="BQ67" s="1213"/>
      <c r="BR67" s="1213"/>
      <c r="BS67" s="1213"/>
      <c r="BT67" s="1213"/>
      <c r="BU67" s="1213"/>
      <c r="BV67" s="1213"/>
      <c r="BW67" s="1213"/>
      <c r="BX67" s="1213"/>
      <c r="BY67" s="1213"/>
      <c r="BZ67" s="1213"/>
      <c r="CA67" s="1213"/>
      <c r="CB67" s="1213"/>
      <c r="CC67" s="1213"/>
      <c r="CD67" s="1213"/>
      <c r="CE67" s="1213"/>
      <c r="CF67" s="1213"/>
      <c r="CG67" s="1213"/>
      <c r="CH67" s="1213"/>
      <c r="CI67" s="1213"/>
      <c r="CJ67" s="1213"/>
      <c r="CK67" s="1213"/>
      <c r="CL67" s="1213"/>
      <c r="CM67" s="1213"/>
      <c r="CN67" s="1213"/>
      <c r="CO67" s="1213"/>
      <c r="CP67" s="1213"/>
      <c r="CQ67" s="1213"/>
      <c r="CR67" s="1213"/>
      <c r="CS67" s="1213"/>
      <c r="CT67" s="1213"/>
      <c r="CU67" s="1213"/>
      <c r="CV67" s="1213"/>
      <c r="CW67" s="1213"/>
      <c r="CX67" s="1213"/>
      <c r="CY67" s="1213"/>
      <c r="CZ67" s="1213"/>
      <c r="DA67" s="1213"/>
      <c r="DB67" s="1213"/>
      <c r="DC67" s="1214"/>
    </row>
    <row r="68" spans="2:107" x14ac:dyDescent="0.15">
      <c r="B68" s="259"/>
      <c r="AN68" s="1212"/>
      <c r="AO68" s="1213"/>
      <c r="AP68" s="1213"/>
      <c r="AQ68" s="1213"/>
      <c r="AR68" s="1213"/>
      <c r="AS68" s="1213"/>
      <c r="AT68" s="1213"/>
      <c r="AU68" s="1213"/>
      <c r="AV68" s="1213"/>
      <c r="AW68" s="1213"/>
      <c r="AX68" s="1213"/>
      <c r="AY68" s="1213"/>
      <c r="AZ68" s="1213"/>
      <c r="BA68" s="1213"/>
      <c r="BB68" s="1213"/>
      <c r="BC68" s="1213"/>
      <c r="BD68" s="1213"/>
      <c r="BE68" s="1213"/>
      <c r="BF68" s="1213"/>
      <c r="BG68" s="1213"/>
      <c r="BH68" s="1213"/>
      <c r="BI68" s="1213"/>
      <c r="BJ68" s="1213"/>
      <c r="BK68" s="1213"/>
      <c r="BL68" s="1213"/>
      <c r="BM68" s="1213"/>
      <c r="BN68" s="1213"/>
      <c r="BO68" s="1213"/>
      <c r="BP68" s="1213"/>
      <c r="BQ68" s="1213"/>
      <c r="BR68" s="1213"/>
      <c r="BS68" s="1213"/>
      <c r="BT68" s="1213"/>
      <c r="BU68" s="1213"/>
      <c r="BV68" s="1213"/>
      <c r="BW68" s="1213"/>
      <c r="BX68" s="1213"/>
      <c r="BY68" s="1213"/>
      <c r="BZ68" s="1213"/>
      <c r="CA68" s="1213"/>
      <c r="CB68" s="1213"/>
      <c r="CC68" s="1213"/>
      <c r="CD68" s="1213"/>
      <c r="CE68" s="1213"/>
      <c r="CF68" s="1213"/>
      <c r="CG68" s="1213"/>
      <c r="CH68" s="1213"/>
      <c r="CI68" s="1213"/>
      <c r="CJ68" s="1213"/>
      <c r="CK68" s="1213"/>
      <c r="CL68" s="1213"/>
      <c r="CM68" s="1213"/>
      <c r="CN68" s="1213"/>
      <c r="CO68" s="1213"/>
      <c r="CP68" s="1213"/>
      <c r="CQ68" s="1213"/>
      <c r="CR68" s="1213"/>
      <c r="CS68" s="1213"/>
      <c r="CT68" s="1213"/>
      <c r="CU68" s="1213"/>
      <c r="CV68" s="1213"/>
      <c r="CW68" s="1213"/>
      <c r="CX68" s="1213"/>
      <c r="CY68" s="1213"/>
      <c r="CZ68" s="1213"/>
      <c r="DA68" s="1213"/>
      <c r="DB68" s="1213"/>
      <c r="DC68" s="1214"/>
    </row>
    <row r="69" spans="2:107" x14ac:dyDescent="0.15">
      <c r="B69" s="259"/>
      <c r="AN69" s="1215"/>
      <c r="AO69" s="1216"/>
      <c r="AP69" s="1216"/>
      <c r="AQ69" s="1216"/>
      <c r="AR69" s="1216"/>
      <c r="AS69" s="1216"/>
      <c r="AT69" s="1216"/>
      <c r="AU69" s="1216"/>
      <c r="AV69" s="1216"/>
      <c r="AW69" s="1216"/>
      <c r="AX69" s="1216"/>
      <c r="AY69" s="1216"/>
      <c r="AZ69" s="1216"/>
      <c r="BA69" s="1216"/>
      <c r="BB69" s="1216"/>
      <c r="BC69" s="1216"/>
      <c r="BD69" s="1216"/>
      <c r="BE69" s="1216"/>
      <c r="BF69" s="1216"/>
      <c r="BG69" s="1216"/>
      <c r="BH69" s="1216"/>
      <c r="BI69" s="1216"/>
      <c r="BJ69" s="1216"/>
      <c r="BK69" s="1216"/>
      <c r="BL69" s="1216"/>
      <c r="BM69" s="1216"/>
      <c r="BN69" s="1216"/>
      <c r="BO69" s="1216"/>
      <c r="BP69" s="1216"/>
      <c r="BQ69" s="1216"/>
      <c r="BR69" s="1216"/>
      <c r="BS69" s="1216"/>
      <c r="BT69" s="1216"/>
      <c r="BU69" s="1216"/>
      <c r="BV69" s="1216"/>
      <c r="BW69" s="1216"/>
      <c r="BX69" s="1216"/>
      <c r="BY69" s="1216"/>
      <c r="BZ69" s="1216"/>
      <c r="CA69" s="1216"/>
      <c r="CB69" s="1216"/>
      <c r="CC69" s="1216"/>
      <c r="CD69" s="1216"/>
      <c r="CE69" s="1216"/>
      <c r="CF69" s="1216"/>
      <c r="CG69" s="1216"/>
      <c r="CH69" s="1216"/>
      <c r="CI69" s="1216"/>
      <c r="CJ69" s="1216"/>
      <c r="CK69" s="1216"/>
      <c r="CL69" s="1216"/>
      <c r="CM69" s="1216"/>
      <c r="CN69" s="1216"/>
      <c r="CO69" s="1216"/>
      <c r="CP69" s="1216"/>
      <c r="CQ69" s="1216"/>
      <c r="CR69" s="1216"/>
      <c r="CS69" s="1216"/>
      <c r="CT69" s="1216"/>
      <c r="CU69" s="1216"/>
      <c r="CV69" s="1216"/>
      <c r="CW69" s="1216"/>
      <c r="CX69" s="1216"/>
      <c r="CY69" s="1216"/>
      <c r="CZ69" s="1216"/>
      <c r="DA69" s="1216"/>
      <c r="DB69" s="1216"/>
      <c r="DC69" s="1217"/>
    </row>
    <row r="70" spans="2:107" x14ac:dyDescent="0.15">
      <c r="B70" s="259"/>
      <c r="H70" s="1242"/>
      <c r="I70" s="1242"/>
      <c r="J70" s="1243"/>
      <c r="K70" s="1243"/>
      <c r="L70" s="1244"/>
      <c r="M70" s="1243"/>
      <c r="N70" s="1244"/>
      <c r="AN70" s="1218"/>
      <c r="AO70" s="1218"/>
      <c r="AP70" s="1218"/>
      <c r="AZ70" s="1218"/>
      <c r="BA70" s="1218"/>
      <c r="BB70" s="1218"/>
      <c r="BL70" s="1218"/>
      <c r="BM70" s="1218"/>
      <c r="BN70" s="1218"/>
      <c r="BX70" s="1218"/>
      <c r="BY70" s="1218"/>
      <c r="BZ70" s="1218"/>
      <c r="CJ70" s="1218"/>
      <c r="CK70" s="1218"/>
      <c r="CL70" s="1218"/>
      <c r="CV70" s="1218"/>
      <c r="CW70" s="1218"/>
      <c r="CX70" s="1218"/>
    </row>
    <row r="71" spans="2:107" x14ac:dyDescent="0.15">
      <c r="B71" s="259"/>
      <c r="G71" s="1245"/>
      <c r="I71" s="1246"/>
      <c r="J71" s="1243"/>
      <c r="K71" s="1243"/>
      <c r="L71" s="1244"/>
      <c r="M71" s="1243"/>
      <c r="N71" s="1244"/>
      <c r="AM71" s="1245"/>
      <c r="AN71" s="255" t="s">
        <v>617</v>
      </c>
    </row>
    <row r="72" spans="2:107" x14ac:dyDescent="0.15">
      <c r="B72" s="259"/>
      <c r="G72" s="1219"/>
      <c r="H72" s="1219"/>
      <c r="I72" s="1219"/>
      <c r="J72" s="1219"/>
      <c r="K72" s="1220"/>
      <c r="L72" s="1220"/>
      <c r="M72" s="1221"/>
      <c r="N72" s="12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579</v>
      </c>
      <c r="BQ72" s="1225"/>
      <c r="BR72" s="1225"/>
      <c r="BS72" s="1225"/>
      <c r="BT72" s="1225"/>
      <c r="BU72" s="1225"/>
      <c r="BV72" s="1225"/>
      <c r="BW72" s="1225"/>
      <c r="BX72" s="1225" t="s">
        <v>580</v>
      </c>
      <c r="BY72" s="1225"/>
      <c r="BZ72" s="1225"/>
      <c r="CA72" s="1225"/>
      <c r="CB72" s="1225"/>
      <c r="CC72" s="1225"/>
      <c r="CD72" s="1225"/>
      <c r="CE72" s="1225"/>
      <c r="CF72" s="1225" t="s">
        <v>581</v>
      </c>
      <c r="CG72" s="1225"/>
      <c r="CH72" s="1225"/>
      <c r="CI72" s="1225"/>
      <c r="CJ72" s="1225"/>
      <c r="CK72" s="1225"/>
      <c r="CL72" s="1225"/>
      <c r="CM72" s="1225"/>
      <c r="CN72" s="1225" t="s">
        <v>582</v>
      </c>
      <c r="CO72" s="1225"/>
      <c r="CP72" s="1225"/>
      <c r="CQ72" s="1225"/>
      <c r="CR72" s="1225"/>
      <c r="CS72" s="1225"/>
      <c r="CT72" s="1225"/>
      <c r="CU72" s="1225"/>
      <c r="CV72" s="1225" t="s">
        <v>583</v>
      </c>
      <c r="CW72" s="1225"/>
      <c r="CX72" s="1225"/>
      <c r="CY72" s="1225"/>
      <c r="CZ72" s="1225"/>
      <c r="DA72" s="1225"/>
      <c r="DB72" s="1225"/>
      <c r="DC72" s="1225"/>
    </row>
    <row r="73" spans="2:107" x14ac:dyDescent="0.15">
      <c r="B73" s="259"/>
      <c r="G73" s="1226"/>
      <c r="H73" s="1226"/>
      <c r="I73" s="1226"/>
      <c r="J73" s="1226"/>
      <c r="K73" s="1247"/>
      <c r="L73" s="1247"/>
      <c r="M73" s="1247"/>
      <c r="N73" s="1247"/>
      <c r="AM73" s="1218"/>
      <c r="AN73" s="1229" t="s">
        <v>618</v>
      </c>
      <c r="AO73" s="1229"/>
      <c r="AP73" s="1229"/>
      <c r="AQ73" s="1229"/>
      <c r="AR73" s="1229"/>
      <c r="AS73" s="1229"/>
      <c r="AT73" s="1229"/>
      <c r="AU73" s="1229"/>
      <c r="AV73" s="1229"/>
      <c r="AW73" s="1229"/>
      <c r="AX73" s="1229"/>
      <c r="AY73" s="1229"/>
      <c r="AZ73" s="1229"/>
      <c r="BA73" s="1229"/>
      <c r="BB73" s="1229" t="s">
        <v>619</v>
      </c>
      <c r="BC73" s="1229"/>
      <c r="BD73" s="1229"/>
      <c r="BE73" s="1229"/>
      <c r="BF73" s="1229"/>
      <c r="BG73" s="1229"/>
      <c r="BH73" s="1229"/>
      <c r="BI73" s="1229"/>
      <c r="BJ73" s="1229"/>
      <c r="BK73" s="1229"/>
      <c r="BL73" s="1229"/>
      <c r="BM73" s="1229"/>
      <c r="BN73" s="1229"/>
      <c r="BO73" s="1229"/>
      <c r="BP73" s="1230">
        <v>95.7</v>
      </c>
      <c r="BQ73" s="1230"/>
      <c r="BR73" s="1230"/>
      <c r="BS73" s="1230"/>
      <c r="BT73" s="1230"/>
      <c r="BU73" s="1230"/>
      <c r="BV73" s="1230"/>
      <c r="BW73" s="1230"/>
      <c r="BX73" s="1230">
        <v>112.7</v>
      </c>
      <c r="BY73" s="1230"/>
      <c r="BZ73" s="1230"/>
      <c r="CA73" s="1230"/>
      <c r="CB73" s="1230"/>
      <c r="CC73" s="1230"/>
      <c r="CD73" s="1230"/>
      <c r="CE73" s="1230"/>
      <c r="CF73" s="1230">
        <v>131.80000000000001</v>
      </c>
      <c r="CG73" s="1230"/>
      <c r="CH73" s="1230"/>
      <c r="CI73" s="1230"/>
      <c r="CJ73" s="1230"/>
      <c r="CK73" s="1230"/>
      <c r="CL73" s="1230"/>
      <c r="CM73" s="1230"/>
      <c r="CN73" s="1230">
        <v>124.4</v>
      </c>
      <c r="CO73" s="1230"/>
      <c r="CP73" s="1230"/>
      <c r="CQ73" s="1230"/>
      <c r="CR73" s="1230"/>
      <c r="CS73" s="1230"/>
      <c r="CT73" s="1230"/>
      <c r="CU73" s="1230"/>
      <c r="CV73" s="1230">
        <v>137.4</v>
      </c>
      <c r="CW73" s="1230"/>
      <c r="CX73" s="1230"/>
      <c r="CY73" s="1230"/>
      <c r="CZ73" s="1230"/>
      <c r="DA73" s="1230"/>
      <c r="DB73" s="1230"/>
      <c r="DC73" s="1230"/>
    </row>
    <row r="74" spans="2:107" x14ac:dyDescent="0.15">
      <c r="B74" s="259"/>
      <c r="G74" s="1226"/>
      <c r="H74" s="1226"/>
      <c r="I74" s="1226"/>
      <c r="J74" s="1226"/>
      <c r="K74" s="1247"/>
      <c r="L74" s="1247"/>
      <c r="M74" s="1247"/>
      <c r="N74" s="1247"/>
      <c r="AM74" s="1218"/>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26"/>
      <c r="H75" s="1226"/>
      <c r="I75" s="1219"/>
      <c r="J75" s="1219"/>
      <c r="K75" s="1228"/>
      <c r="L75" s="1228"/>
      <c r="M75" s="1228"/>
      <c r="N75" s="1228"/>
      <c r="AM75" s="1218"/>
      <c r="AN75" s="1229"/>
      <c r="AO75" s="1229"/>
      <c r="AP75" s="1229"/>
      <c r="AQ75" s="1229"/>
      <c r="AR75" s="1229"/>
      <c r="AS75" s="1229"/>
      <c r="AT75" s="1229"/>
      <c r="AU75" s="1229"/>
      <c r="AV75" s="1229"/>
      <c r="AW75" s="1229"/>
      <c r="AX75" s="1229"/>
      <c r="AY75" s="1229"/>
      <c r="AZ75" s="1229"/>
      <c r="BA75" s="1229"/>
      <c r="BB75" s="1229" t="s">
        <v>624</v>
      </c>
      <c r="BC75" s="1229"/>
      <c r="BD75" s="1229"/>
      <c r="BE75" s="1229"/>
      <c r="BF75" s="1229"/>
      <c r="BG75" s="1229"/>
      <c r="BH75" s="1229"/>
      <c r="BI75" s="1229"/>
      <c r="BJ75" s="1229"/>
      <c r="BK75" s="1229"/>
      <c r="BL75" s="1229"/>
      <c r="BM75" s="1229"/>
      <c r="BN75" s="1229"/>
      <c r="BO75" s="1229"/>
      <c r="BP75" s="1230">
        <v>10.1</v>
      </c>
      <c r="BQ75" s="1230"/>
      <c r="BR75" s="1230"/>
      <c r="BS75" s="1230"/>
      <c r="BT75" s="1230"/>
      <c r="BU75" s="1230"/>
      <c r="BV75" s="1230"/>
      <c r="BW75" s="1230"/>
      <c r="BX75" s="1230">
        <v>9.1999999999999993</v>
      </c>
      <c r="BY75" s="1230"/>
      <c r="BZ75" s="1230"/>
      <c r="CA75" s="1230"/>
      <c r="CB75" s="1230"/>
      <c r="CC75" s="1230"/>
      <c r="CD75" s="1230"/>
      <c r="CE75" s="1230"/>
      <c r="CF75" s="1230">
        <v>9.8000000000000007</v>
      </c>
      <c r="CG75" s="1230"/>
      <c r="CH75" s="1230"/>
      <c r="CI75" s="1230"/>
      <c r="CJ75" s="1230"/>
      <c r="CK75" s="1230"/>
      <c r="CL75" s="1230"/>
      <c r="CM75" s="1230"/>
      <c r="CN75" s="1230">
        <v>10.4</v>
      </c>
      <c r="CO75" s="1230"/>
      <c r="CP75" s="1230"/>
      <c r="CQ75" s="1230"/>
      <c r="CR75" s="1230"/>
      <c r="CS75" s="1230"/>
      <c r="CT75" s="1230"/>
      <c r="CU75" s="1230"/>
      <c r="CV75" s="1230">
        <v>11.5</v>
      </c>
      <c r="CW75" s="1230"/>
      <c r="CX75" s="1230"/>
      <c r="CY75" s="1230"/>
      <c r="CZ75" s="1230"/>
      <c r="DA75" s="1230"/>
      <c r="DB75" s="1230"/>
      <c r="DC75" s="1230"/>
    </row>
    <row r="76" spans="2:107" x14ac:dyDescent="0.15">
      <c r="B76" s="259"/>
      <c r="G76" s="1226"/>
      <c r="H76" s="1226"/>
      <c r="I76" s="1219"/>
      <c r="J76" s="1219"/>
      <c r="K76" s="1228"/>
      <c r="L76" s="1228"/>
      <c r="M76" s="1228"/>
      <c r="N76" s="1228"/>
      <c r="AM76" s="1218"/>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19"/>
      <c r="H77" s="1219"/>
      <c r="I77" s="1219"/>
      <c r="J77" s="1219"/>
      <c r="K77" s="1247"/>
      <c r="L77" s="1247"/>
      <c r="M77" s="1247"/>
      <c r="N77" s="1247"/>
      <c r="AN77" s="1225" t="s">
        <v>621</v>
      </c>
      <c r="AO77" s="1225"/>
      <c r="AP77" s="1225"/>
      <c r="AQ77" s="1225"/>
      <c r="AR77" s="1225"/>
      <c r="AS77" s="1225"/>
      <c r="AT77" s="1225"/>
      <c r="AU77" s="1225"/>
      <c r="AV77" s="1225"/>
      <c r="AW77" s="1225"/>
      <c r="AX77" s="1225"/>
      <c r="AY77" s="1225"/>
      <c r="AZ77" s="1225"/>
      <c r="BA77" s="1225"/>
      <c r="BB77" s="1229" t="s">
        <v>619</v>
      </c>
      <c r="BC77" s="1229"/>
      <c r="BD77" s="1229"/>
      <c r="BE77" s="1229"/>
      <c r="BF77" s="1229"/>
      <c r="BG77" s="1229"/>
      <c r="BH77" s="1229"/>
      <c r="BI77" s="1229"/>
      <c r="BJ77" s="1229"/>
      <c r="BK77" s="1229"/>
      <c r="BL77" s="1229"/>
      <c r="BM77" s="1229"/>
      <c r="BN77" s="1229"/>
      <c r="BO77" s="1229"/>
      <c r="BP77" s="1230">
        <v>0</v>
      </c>
      <c r="BQ77" s="1230"/>
      <c r="BR77" s="1230"/>
      <c r="BS77" s="1230"/>
      <c r="BT77" s="1230"/>
      <c r="BU77" s="1230"/>
      <c r="BV77" s="1230"/>
      <c r="BW77" s="1230"/>
      <c r="BX77" s="1230">
        <v>3.1</v>
      </c>
      <c r="BY77" s="1230"/>
      <c r="BZ77" s="1230"/>
      <c r="CA77" s="1230"/>
      <c r="CB77" s="1230"/>
      <c r="CC77" s="1230"/>
      <c r="CD77" s="1230"/>
      <c r="CE77" s="1230"/>
      <c r="CF77" s="1230">
        <v>13.7</v>
      </c>
      <c r="CG77" s="1230"/>
      <c r="CH77" s="1230"/>
      <c r="CI77" s="1230"/>
      <c r="CJ77" s="1230"/>
      <c r="CK77" s="1230"/>
      <c r="CL77" s="1230"/>
      <c r="CM77" s="1230"/>
      <c r="CN77" s="1230">
        <v>6.9</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19"/>
      <c r="H78" s="1219"/>
      <c r="I78" s="1219"/>
      <c r="J78" s="1219"/>
      <c r="K78" s="1247"/>
      <c r="L78" s="1247"/>
      <c r="M78" s="1247"/>
      <c r="N78" s="1247"/>
      <c r="AN78" s="1225"/>
      <c r="AO78" s="1225"/>
      <c r="AP78" s="1225"/>
      <c r="AQ78" s="1225"/>
      <c r="AR78" s="1225"/>
      <c r="AS78" s="1225"/>
      <c r="AT78" s="1225"/>
      <c r="AU78" s="1225"/>
      <c r="AV78" s="1225"/>
      <c r="AW78" s="1225"/>
      <c r="AX78" s="1225"/>
      <c r="AY78" s="1225"/>
      <c r="AZ78" s="1225"/>
      <c r="BA78" s="1225"/>
      <c r="BB78" s="1229"/>
      <c r="BC78" s="1229"/>
      <c r="BD78" s="1229"/>
      <c r="BE78" s="1229"/>
      <c r="BF78" s="1229"/>
      <c r="BG78" s="1229"/>
      <c r="BH78" s="1229"/>
      <c r="BI78" s="1229"/>
      <c r="BJ78" s="1229"/>
      <c r="BK78" s="1229"/>
      <c r="BL78" s="1229"/>
      <c r="BM78" s="1229"/>
      <c r="BN78" s="1229"/>
      <c r="BO78" s="1229"/>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19"/>
      <c r="H79" s="1219"/>
      <c r="I79" s="1232"/>
      <c r="J79" s="1232"/>
      <c r="K79" s="1248"/>
      <c r="L79" s="1248"/>
      <c r="M79" s="1248"/>
      <c r="N79" s="1248"/>
      <c r="AN79" s="1225"/>
      <c r="AO79" s="1225"/>
      <c r="AP79" s="1225"/>
      <c r="AQ79" s="1225"/>
      <c r="AR79" s="1225"/>
      <c r="AS79" s="1225"/>
      <c r="AT79" s="1225"/>
      <c r="AU79" s="1225"/>
      <c r="AV79" s="1225"/>
      <c r="AW79" s="1225"/>
      <c r="AX79" s="1225"/>
      <c r="AY79" s="1225"/>
      <c r="AZ79" s="1225"/>
      <c r="BA79" s="1225"/>
      <c r="BB79" s="1229" t="s">
        <v>624</v>
      </c>
      <c r="BC79" s="1229"/>
      <c r="BD79" s="1229"/>
      <c r="BE79" s="1229"/>
      <c r="BF79" s="1229"/>
      <c r="BG79" s="1229"/>
      <c r="BH79" s="1229"/>
      <c r="BI79" s="1229"/>
      <c r="BJ79" s="1229"/>
      <c r="BK79" s="1229"/>
      <c r="BL79" s="1229"/>
      <c r="BM79" s="1229"/>
      <c r="BN79" s="1229"/>
      <c r="BO79" s="1229"/>
      <c r="BP79" s="1230">
        <v>7.8</v>
      </c>
      <c r="BQ79" s="1230"/>
      <c r="BR79" s="1230"/>
      <c r="BS79" s="1230"/>
      <c r="BT79" s="1230"/>
      <c r="BU79" s="1230"/>
      <c r="BV79" s="1230"/>
      <c r="BW79" s="1230"/>
      <c r="BX79" s="1230">
        <v>7.9</v>
      </c>
      <c r="BY79" s="1230"/>
      <c r="BZ79" s="1230"/>
      <c r="CA79" s="1230"/>
      <c r="CB79" s="1230"/>
      <c r="CC79" s="1230"/>
      <c r="CD79" s="1230"/>
      <c r="CE79" s="1230"/>
      <c r="CF79" s="1230">
        <v>7.9</v>
      </c>
      <c r="CG79" s="1230"/>
      <c r="CH79" s="1230"/>
      <c r="CI79" s="1230"/>
      <c r="CJ79" s="1230"/>
      <c r="CK79" s="1230"/>
      <c r="CL79" s="1230"/>
      <c r="CM79" s="1230"/>
      <c r="CN79" s="1230">
        <v>8</v>
      </c>
      <c r="CO79" s="1230"/>
      <c r="CP79" s="1230"/>
      <c r="CQ79" s="1230"/>
      <c r="CR79" s="1230"/>
      <c r="CS79" s="1230"/>
      <c r="CT79" s="1230"/>
      <c r="CU79" s="1230"/>
      <c r="CV79" s="1230">
        <v>8</v>
      </c>
      <c r="CW79" s="1230"/>
      <c r="CX79" s="1230"/>
      <c r="CY79" s="1230"/>
      <c r="CZ79" s="1230"/>
      <c r="DA79" s="1230"/>
      <c r="DB79" s="1230"/>
      <c r="DC79" s="1230"/>
    </row>
    <row r="80" spans="2:107" x14ac:dyDescent="0.15">
      <c r="B80" s="259"/>
      <c r="G80" s="1219"/>
      <c r="H80" s="1219"/>
      <c r="I80" s="1232"/>
      <c r="J80" s="1232"/>
      <c r="K80" s="1248"/>
      <c r="L80" s="1248"/>
      <c r="M80" s="1248"/>
      <c r="N80" s="1248"/>
      <c r="AN80" s="1225"/>
      <c r="AO80" s="1225"/>
      <c r="AP80" s="1225"/>
      <c r="AQ80" s="1225"/>
      <c r="AR80" s="1225"/>
      <c r="AS80" s="1225"/>
      <c r="AT80" s="1225"/>
      <c r="AU80" s="1225"/>
      <c r="AV80" s="1225"/>
      <c r="AW80" s="1225"/>
      <c r="AX80" s="1225"/>
      <c r="AY80" s="1225"/>
      <c r="AZ80" s="1225"/>
      <c r="BA80" s="1225"/>
      <c r="BB80" s="1229"/>
      <c r="BC80" s="1229"/>
      <c r="BD80" s="1229"/>
      <c r="BE80" s="1229"/>
      <c r="BF80" s="1229"/>
      <c r="BG80" s="1229"/>
      <c r="BH80" s="1229"/>
      <c r="BI80" s="1229"/>
      <c r="BJ80" s="1229"/>
      <c r="BK80" s="1229"/>
      <c r="BL80" s="1229"/>
      <c r="BM80" s="1229"/>
      <c r="BN80" s="1229"/>
      <c r="BO80" s="1229"/>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jW4yp8QZxD3FC2G1RLjLkPIFmFc/l6lw2FzGRlbEbtKiXFdK3LJutjnTuepagWuVUbGbnF754Gc1+QJJuSqRUg==" saltValue="R8JRubYtj/1zLipKdp5ju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orientation="portrait"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55" zoomScaleNormal="55" zoomScaleSheetLayoutView="70" workbookViewId="0">
      <selection activeCell="AX38" sqref="AX3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526</v>
      </c>
    </row>
  </sheetData>
  <sheetProtection algorithmName="SHA-512" hashValue="ZaXzATKNGMXBr6yfpPqGoL/jFyeQz91B/jEMRDsNDrqXBTL6IESLiJ+vcwBMldrOIQxxOV79d0bKcLBDzKqyVw==" saltValue="6hKCecaZVBp4ph0nwHR9Mw=="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J85" zoomScale="85" zoomScaleNormal="85" zoomScaleSheetLayoutView="55" workbookViewId="0">
      <selection activeCell="AX38" sqref="AX3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526</v>
      </c>
    </row>
  </sheetData>
  <sheetProtection algorithmName="SHA-512" hashValue="Uw1SECM+2IywSo1fzs3+mQkbTH2XqiQDAIETMFeSgo5zvmrPHlBbHqjWCU/hy7GZSN9p5XBNoaQKdDWsUDxb4Q==" saltValue="iOjKOVkpVW5IIC3FIrMgHA=="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56</v>
      </c>
      <c r="E2" s="147"/>
      <c r="F2" s="148" t="s">
        <v>576</v>
      </c>
      <c r="G2" s="149"/>
      <c r="H2" s="150"/>
    </row>
    <row r="3" spans="1:8" x14ac:dyDescent="0.15">
      <c r="A3" s="146" t="s">
        <v>569</v>
      </c>
      <c r="B3" s="151"/>
      <c r="C3" s="152"/>
      <c r="D3" s="153">
        <v>226393</v>
      </c>
      <c r="E3" s="154"/>
      <c r="F3" s="155">
        <v>88328</v>
      </c>
      <c r="G3" s="156"/>
      <c r="H3" s="157"/>
    </row>
    <row r="4" spans="1:8" x14ac:dyDescent="0.15">
      <c r="A4" s="158"/>
      <c r="B4" s="159"/>
      <c r="C4" s="160"/>
      <c r="D4" s="161">
        <v>149244</v>
      </c>
      <c r="E4" s="162"/>
      <c r="F4" s="163">
        <v>49013</v>
      </c>
      <c r="G4" s="164"/>
      <c r="H4" s="165"/>
    </row>
    <row r="5" spans="1:8" x14ac:dyDescent="0.15">
      <c r="A5" s="146" t="s">
        <v>571</v>
      </c>
      <c r="B5" s="151"/>
      <c r="C5" s="152"/>
      <c r="D5" s="153">
        <v>363825</v>
      </c>
      <c r="E5" s="154"/>
      <c r="F5" s="155">
        <v>103390</v>
      </c>
      <c r="G5" s="156"/>
      <c r="H5" s="157"/>
    </row>
    <row r="6" spans="1:8" x14ac:dyDescent="0.15">
      <c r="A6" s="158"/>
      <c r="B6" s="159"/>
      <c r="C6" s="160"/>
      <c r="D6" s="161">
        <v>236651</v>
      </c>
      <c r="E6" s="162"/>
      <c r="F6" s="163">
        <v>51269</v>
      </c>
      <c r="G6" s="164"/>
      <c r="H6" s="165"/>
    </row>
    <row r="7" spans="1:8" x14ac:dyDescent="0.15">
      <c r="A7" s="146" t="s">
        <v>572</v>
      </c>
      <c r="B7" s="151"/>
      <c r="C7" s="152"/>
      <c r="D7" s="153">
        <v>349119</v>
      </c>
      <c r="E7" s="154"/>
      <c r="F7" s="155">
        <v>117234</v>
      </c>
      <c r="G7" s="156"/>
      <c r="H7" s="157"/>
    </row>
    <row r="8" spans="1:8" x14ac:dyDescent="0.15">
      <c r="A8" s="158"/>
      <c r="B8" s="159"/>
      <c r="C8" s="160"/>
      <c r="D8" s="161">
        <v>224446</v>
      </c>
      <c r="E8" s="162"/>
      <c r="F8" s="163">
        <v>59796</v>
      </c>
      <c r="G8" s="164"/>
      <c r="H8" s="165"/>
    </row>
    <row r="9" spans="1:8" x14ac:dyDescent="0.15">
      <c r="A9" s="146" t="s">
        <v>573</v>
      </c>
      <c r="B9" s="151"/>
      <c r="C9" s="152"/>
      <c r="D9" s="153">
        <v>264541</v>
      </c>
      <c r="E9" s="154"/>
      <c r="F9" s="155">
        <v>97758</v>
      </c>
      <c r="G9" s="156"/>
      <c r="H9" s="157"/>
    </row>
    <row r="10" spans="1:8" x14ac:dyDescent="0.15">
      <c r="A10" s="158"/>
      <c r="B10" s="159"/>
      <c r="C10" s="160"/>
      <c r="D10" s="161">
        <v>54249</v>
      </c>
      <c r="E10" s="162"/>
      <c r="F10" s="163">
        <v>45946</v>
      </c>
      <c r="G10" s="164"/>
      <c r="H10" s="165"/>
    </row>
    <row r="11" spans="1:8" x14ac:dyDescent="0.15">
      <c r="A11" s="146" t="s">
        <v>574</v>
      </c>
      <c r="B11" s="151"/>
      <c r="C11" s="152"/>
      <c r="D11" s="153">
        <v>296705</v>
      </c>
      <c r="E11" s="154"/>
      <c r="F11" s="155">
        <v>91338</v>
      </c>
      <c r="G11" s="156"/>
      <c r="H11" s="157"/>
    </row>
    <row r="12" spans="1:8" x14ac:dyDescent="0.15">
      <c r="A12" s="158"/>
      <c r="B12" s="159"/>
      <c r="C12" s="166"/>
      <c r="D12" s="161">
        <v>65586</v>
      </c>
      <c r="E12" s="162"/>
      <c r="F12" s="163">
        <v>43989</v>
      </c>
      <c r="G12" s="164"/>
      <c r="H12" s="165"/>
    </row>
    <row r="13" spans="1:8" x14ac:dyDescent="0.15">
      <c r="A13" s="146"/>
      <c r="B13" s="151"/>
      <c r="C13" s="152"/>
      <c r="D13" s="153">
        <v>300117</v>
      </c>
      <c r="E13" s="154"/>
      <c r="F13" s="155">
        <v>99610</v>
      </c>
      <c r="G13" s="167"/>
      <c r="H13" s="157"/>
    </row>
    <row r="14" spans="1:8" x14ac:dyDescent="0.15">
      <c r="A14" s="158"/>
      <c r="B14" s="159"/>
      <c r="C14" s="160"/>
      <c r="D14" s="161">
        <v>146035</v>
      </c>
      <c r="E14" s="162"/>
      <c r="F14" s="163">
        <v>50003</v>
      </c>
      <c r="G14" s="164"/>
      <c r="H14" s="165"/>
    </row>
    <row r="17" spans="1:11" x14ac:dyDescent="0.15">
      <c r="A17" s="142" t="s">
        <v>57</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58</v>
      </c>
      <c r="B19" s="168">
        <f>ROUND(VALUE(SUBSTITUTE(実質収支比率等に係る経年分析!F$48,"▲","-")),2)</f>
        <v>2.09</v>
      </c>
      <c r="C19" s="168">
        <f>ROUND(VALUE(SUBSTITUTE(実質収支比率等に係る経年分析!G$48,"▲","-")),2)</f>
        <v>2.5099999999999998</v>
      </c>
      <c r="D19" s="168">
        <f>ROUND(VALUE(SUBSTITUTE(実質収支比率等に係る経年分析!H$48,"▲","-")),2)</f>
        <v>2.88</v>
      </c>
      <c r="E19" s="168">
        <f>ROUND(VALUE(SUBSTITUTE(実質収支比率等に係る経年分析!I$48,"▲","-")),2)</f>
        <v>2.89</v>
      </c>
      <c r="F19" s="168">
        <f>ROUND(VALUE(SUBSTITUTE(実質収支比率等に係る経年分析!J$48,"▲","-")),2)</f>
        <v>2.0699999999999998</v>
      </c>
    </row>
    <row r="20" spans="1:11" x14ac:dyDescent="0.15">
      <c r="A20" s="168" t="s">
        <v>59</v>
      </c>
      <c r="B20" s="168">
        <f>ROUND(VALUE(SUBSTITUTE(実質収支比率等に係る経年分析!F$47,"▲","-")),2)</f>
        <v>16.510000000000002</v>
      </c>
      <c r="C20" s="168">
        <f>ROUND(VALUE(SUBSTITUTE(実質収支比率等に係る経年分析!G$47,"▲","-")),2)</f>
        <v>15.89</v>
      </c>
      <c r="D20" s="168">
        <f>ROUND(VALUE(SUBSTITUTE(実質収支比率等に係る経年分析!H$47,"▲","-")),2)</f>
        <v>15.32</v>
      </c>
      <c r="E20" s="168">
        <f>ROUND(VALUE(SUBSTITUTE(実質収支比率等に係る経年分析!I$47,"▲","-")),2)</f>
        <v>14.98</v>
      </c>
      <c r="F20" s="168">
        <f>ROUND(VALUE(SUBSTITUTE(実質収支比率等に係る経年分析!J$47,"▲","-")),2)</f>
        <v>14.88</v>
      </c>
    </row>
    <row r="21" spans="1:11" x14ac:dyDescent="0.15">
      <c r="A21" s="168" t="s">
        <v>60</v>
      </c>
      <c r="B21" s="168">
        <f>IF(ISNUMBER(VALUE(SUBSTITUTE(実質収支比率等に係る経年分析!F$49,"▲","-"))),ROUND(VALUE(SUBSTITUTE(実質収支比率等に係る経年分析!F$49,"▲","-")),2),NA())</f>
        <v>0.55000000000000004</v>
      </c>
      <c r="C21" s="168">
        <f>IF(ISNUMBER(VALUE(SUBSTITUTE(実質収支比率等に係る経年分析!G$49,"▲","-"))),ROUND(VALUE(SUBSTITUTE(実質収支比率等に係る経年分析!G$49,"▲","-")),2),NA())</f>
        <v>-0.9</v>
      </c>
      <c r="D21" s="168">
        <f>IF(ISNUMBER(VALUE(SUBSTITUTE(実質収支比率等に係る経年分析!H$49,"▲","-"))),ROUND(VALUE(SUBSTITUTE(実質収支比率等に係る経年分析!H$49,"▲","-")),2),NA())</f>
        <v>-1.34</v>
      </c>
      <c r="E21" s="168">
        <f>IF(ISNUMBER(VALUE(SUBSTITUTE(実質収支比率等に係る経年分析!I$49,"▲","-"))),ROUND(VALUE(SUBSTITUTE(実質収支比率等に係る経年分析!I$49,"▲","-")),2),NA())</f>
        <v>7.0000000000000007E-2</v>
      </c>
      <c r="F21" s="168">
        <f>IF(ISNUMBER(VALUE(SUBSTITUTE(実質収支比率等に係る経年分析!J$49,"▲","-"))),ROUND(VALUE(SUBSTITUTE(実質収支比率等に係る経年分析!J$49,"▲","-")),2),NA())</f>
        <v>-1.1000000000000001</v>
      </c>
    </row>
    <row r="24" spans="1:11" x14ac:dyDescent="0.15">
      <c r="A24" s="142" t="s">
        <v>61</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62</v>
      </c>
      <c r="C26" s="169" t="s">
        <v>63</v>
      </c>
      <c r="D26" s="169" t="s">
        <v>62</v>
      </c>
      <c r="E26" s="169" t="s">
        <v>63</v>
      </c>
      <c r="F26" s="169" t="s">
        <v>62</v>
      </c>
      <c r="G26" s="169" t="s">
        <v>63</v>
      </c>
      <c r="H26" s="169" t="s">
        <v>62</v>
      </c>
      <c r="I26" s="169" t="s">
        <v>63</v>
      </c>
      <c r="J26" s="169" t="s">
        <v>62</v>
      </c>
      <c r="K26" s="169" t="s">
        <v>63</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国民健康保険施設勘定（中村診療所）特別会計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訪問看護事業特別会計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国民健康保険事業勘定特別会計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0.28999999999999998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0.56999999999999995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国民健康保険施設勘定（都万診療所）特別会計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0.04</v>
      </c>
    </row>
    <row r="33" spans="1:16" x14ac:dyDescent="0.15">
      <c r="A33" s="169" t="str">
        <f>IF(連結実質赤字比率に係る赤字・黒字の構成分析!C$37="",NA(),連結実質赤字比率に係る赤字・黒字の構成分析!C$37)</f>
        <v>後期高齢者医療保険事業特別会計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0.05</v>
      </c>
    </row>
    <row r="34" spans="1:16" x14ac:dyDescent="0.15">
      <c r="A34" s="169" t="str">
        <f>IF(連結実質赤字比率に係る赤字・黒字の構成分析!C$36="",NA(),連結実質赤字比率に係る赤字・黒字の構成分析!C$36)</f>
        <v>国民健康保険施設勘定（五箇診療所）特別会計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0.06</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2.0699999999999998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2.4900000000000002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2.87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2.87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2.06</v>
      </c>
    </row>
    <row r="36" spans="1:16" x14ac:dyDescent="0.15">
      <c r="A36" s="169" t="str">
        <f>IF(連結実質赤字比率に係る赤字・黒字の構成分析!C$34="",NA(),連結実質赤字比率に係る赤字・黒字の構成分析!C$34)</f>
        <v>上水道事業会計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2.2599999999999998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2.25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2.67</v>
      </c>
    </row>
    <row r="39" spans="1:16" x14ac:dyDescent="0.15">
      <c r="A39" s="142" t="s">
        <v>64</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65</v>
      </c>
      <c r="C41" s="170"/>
      <c r="D41" s="170" t="s">
        <v>66</v>
      </c>
      <c r="E41" s="170" t="s">
        <v>65</v>
      </c>
      <c r="F41" s="170"/>
      <c r="G41" s="170" t="s">
        <v>66</v>
      </c>
      <c r="H41" s="170" t="s">
        <v>65</v>
      </c>
      <c r="I41" s="170"/>
      <c r="J41" s="170" t="s">
        <v>66</v>
      </c>
      <c r="K41" s="170" t="s">
        <v>65</v>
      </c>
      <c r="L41" s="170"/>
      <c r="M41" s="170" t="s">
        <v>66</v>
      </c>
      <c r="N41" s="170" t="s">
        <v>65</v>
      </c>
      <c r="O41" s="170"/>
      <c r="P41" s="170" t="s">
        <v>66</v>
      </c>
    </row>
    <row r="42" spans="1:16" x14ac:dyDescent="0.15">
      <c r="A42" s="170" t="s">
        <v>67</v>
      </c>
      <c r="B42" s="170"/>
      <c r="C42" s="170"/>
      <c r="D42" s="170">
        <f>'実質公債費比率（分子）の構造'!K$52</f>
        <v>2580</v>
      </c>
      <c r="E42" s="170"/>
      <c r="F42" s="170"/>
      <c r="G42" s="170">
        <f>'実質公債費比率（分子）の構造'!L$52</f>
        <v>2316</v>
      </c>
      <c r="H42" s="170"/>
      <c r="I42" s="170"/>
      <c r="J42" s="170">
        <f>'実質公債費比率（分子）の構造'!M$52</f>
        <v>2249</v>
      </c>
      <c r="K42" s="170"/>
      <c r="L42" s="170"/>
      <c r="M42" s="170">
        <f>'実質公債費比率（分子）の構造'!N$52</f>
        <v>2097</v>
      </c>
      <c r="N42" s="170"/>
      <c r="O42" s="170"/>
      <c r="P42" s="170">
        <f>'実質公債費比率（分子）の構造'!O$52</f>
        <v>2178</v>
      </c>
    </row>
    <row r="43" spans="1:16" x14ac:dyDescent="0.15">
      <c r="A43" s="170" t="s">
        <v>68</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69</v>
      </c>
      <c r="B44" s="170">
        <f>'実質公債費比率（分子）の構造'!K$50</f>
        <v>5</v>
      </c>
      <c r="C44" s="170"/>
      <c r="D44" s="170"/>
      <c r="E44" s="170">
        <f>'実質公債費比率（分子）の構造'!L$50</f>
        <v>3</v>
      </c>
      <c r="F44" s="170"/>
      <c r="G44" s="170"/>
      <c r="H44" s="170">
        <f>'実質公債費比率（分子）の構造'!M$50</f>
        <v>2</v>
      </c>
      <c r="I44" s="170"/>
      <c r="J44" s="170"/>
      <c r="K44" s="170">
        <f>'実質公債費比率（分子）の構造'!N$50</f>
        <v>2</v>
      </c>
      <c r="L44" s="170"/>
      <c r="M44" s="170"/>
      <c r="N44" s="170">
        <f>'実質公債費比率（分子）の構造'!O$50</f>
        <v>2</v>
      </c>
      <c r="O44" s="170"/>
      <c r="P44" s="170"/>
    </row>
    <row r="45" spans="1:16" x14ac:dyDescent="0.15">
      <c r="A45" s="170" t="s">
        <v>70</v>
      </c>
      <c r="B45" s="170">
        <f>'実質公債費比率（分子）の構造'!K$49</f>
        <v>65</v>
      </c>
      <c r="C45" s="170"/>
      <c r="D45" s="170"/>
      <c r="E45" s="170">
        <f>'実質公債費比率（分子）の構造'!L$49</f>
        <v>79</v>
      </c>
      <c r="F45" s="170"/>
      <c r="G45" s="170"/>
      <c r="H45" s="170">
        <f>'実質公債費比率（分子）の構造'!M$49</f>
        <v>78</v>
      </c>
      <c r="I45" s="170"/>
      <c r="J45" s="170"/>
      <c r="K45" s="170">
        <f>'実質公債費比率（分子）の構造'!N$49</f>
        <v>81</v>
      </c>
      <c r="L45" s="170"/>
      <c r="M45" s="170"/>
      <c r="N45" s="170">
        <f>'実質公債費比率（分子）の構造'!O$49</f>
        <v>78</v>
      </c>
      <c r="O45" s="170"/>
      <c r="P45" s="170"/>
    </row>
    <row r="46" spans="1:16" x14ac:dyDescent="0.15">
      <c r="A46" s="170" t="s">
        <v>71</v>
      </c>
      <c r="B46" s="170">
        <f>'実質公債費比率（分子）の構造'!K$48</f>
        <v>478</v>
      </c>
      <c r="C46" s="170"/>
      <c r="D46" s="170"/>
      <c r="E46" s="170">
        <f>'実質公債費比率（分子）の構造'!L$48</f>
        <v>480</v>
      </c>
      <c r="F46" s="170"/>
      <c r="G46" s="170"/>
      <c r="H46" s="170">
        <f>'実質公債費比率（分子）の構造'!M$48</f>
        <v>531</v>
      </c>
      <c r="I46" s="170"/>
      <c r="J46" s="170"/>
      <c r="K46" s="170">
        <f>'実質公債費比率（分子）の構造'!N$48</f>
        <v>497</v>
      </c>
      <c r="L46" s="170"/>
      <c r="M46" s="170"/>
      <c r="N46" s="170">
        <f>'実質公債費比率（分子）の構造'!O$48</f>
        <v>521</v>
      </c>
      <c r="O46" s="170"/>
      <c r="P46" s="170"/>
    </row>
    <row r="47" spans="1:16" x14ac:dyDescent="0.15">
      <c r="A47" s="170" t="s">
        <v>72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73</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74</v>
      </c>
      <c r="B49" s="170">
        <f>'実質公債費比率（分子）の構造'!K$45</f>
        <v>2617</v>
      </c>
      <c r="C49" s="170"/>
      <c r="D49" s="170"/>
      <c r="E49" s="170">
        <f>'実質公債費比率（分子）の構造'!L$45</f>
        <v>2322</v>
      </c>
      <c r="F49" s="170"/>
      <c r="G49" s="170"/>
      <c r="H49" s="170">
        <f>'実質公債費比率（分子）の構造'!M$45</f>
        <v>2358</v>
      </c>
      <c r="I49" s="170"/>
      <c r="J49" s="170"/>
      <c r="K49" s="170">
        <f>'実質公債費比率（分子）の構造'!N$45</f>
        <v>2259</v>
      </c>
      <c r="L49" s="170"/>
      <c r="M49" s="170"/>
      <c r="N49" s="170">
        <f>'実質公債費比率（分子）の構造'!O$45</f>
        <v>2382</v>
      </c>
      <c r="O49" s="170"/>
      <c r="P49" s="170"/>
    </row>
    <row r="50" spans="1:16" x14ac:dyDescent="0.15">
      <c r="A50" s="170" t="s">
        <v>75</v>
      </c>
      <c r="B50" s="170" t="e">
        <f>NA()</f>
        <v>#N/A</v>
      </c>
      <c r="C50" s="170">
        <f>IF(ISNUMBER('実質公債費比率（分子）の構造'!K$53),'実質公債費比率（分子）の構造'!K$53,NA())</f>
        <v>585</v>
      </c>
      <c r="D50" s="170" t="e">
        <f>NA()</f>
        <v>#N/A</v>
      </c>
      <c r="E50" s="170" t="e">
        <f>NA()</f>
        <v>#N/A</v>
      </c>
      <c r="F50" s="170">
        <f>IF(ISNUMBER('実質公債費比率（分子）の構造'!L$53),'実質公債費比率（分子）の構造'!L$53,NA())</f>
        <v>568</v>
      </c>
      <c r="G50" s="170" t="e">
        <f>NA()</f>
        <v>#N/A</v>
      </c>
      <c r="H50" s="170" t="e">
        <f>NA()</f>
        <v>#N/A</v>
      </c>
      <c r="I50" s="170">
        <f>IF(ISNUMBER('実質公債費比率（分子）の構造'!M$53),'実質公債費比率（分子）の構造'!M$53,NA())</f>
        <v>720</v>
      </c>
      <c r="J50" s="170" t="e">
        <f>NA()</f>
        <v>#N/A</v>
      </c>
      <c r="K50" s="170" t="e">
        <f>NA()</f>
        <v>#N/A</v>
      </c>
      <c r="L50" s="170">
        <f>IF(ISNUMBER('実質公債費比率（分子）の構造'!N$53),'実質公債費比率（分子）の構造'!N$53,NA())</f>
        <v>742</v>
      </c>
      <c r="M50" s="170" t="e">
        <f>NA()</f>
        <v>#N/A</v>
      </c>
      <c r="N50" s="170" t="e">
        <f>NA()</f>
        <v>#N/A</v>
      </c>
      <c r="O50" s="170">
        <f>IF(ISNUMBER('実質公債費比率（分子）の構造'!O$53),'実質公債費比率（分子）の構造'!O$53,NA())</f>
        <v>805</v>
      </c>
      <c r="P50" s="170" t="e">
        <f>NA()</f>
        <v>#N/A</v>
      </c>
    </row>
    <row r="53" spans="1:16" x14ac:dyDescent="0.15">
      <c r="A53" s="142" t="s">
        <v>76</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77</v>
      </c>
      <c r="C55" s="169"/>
      <c r="D55" s="169" t="s">
        <v>78</v>
      </c>
      <c r="E55" s="169" t="s">
        <v>77</v>
      </c>
      <c r="F55" s="169"/>
      <c r="G55" s="169" t="s">
        <v>78</v>
      </c>
      <c r="H55" s="169" t="s">
        <v>77</v>
      </c>
      <c r="I55" s="169"/>
      <c r="J55" s="169" t="s">
        <v>78</v>
      </c>
      <c r="K55" s="169" t="s">
        <v>77</v>
      </c>
      <c r="L55" s="169"/>
      <c r="M55" s="169" t="s">
        <v>78</v>
      </c>
      <c r="N55" s="169" t="s">
        <v>77</v>
      </c>
      <c r="O55" s="169"/>
      <c r="P55" s="169" t="s">
        <v>78</v>
      </c>
    </row>
    <row r="56" spans="1:16" x14ac:dyDescent="0.15">
      <c r="A56" s="169" t="s">
        <v>45</v>
      </c>
      <c r="B56" s="169"/>
      <c r="C56" s="169"/>
      <c r="D56" s="169">
        <f>'将来負担比率（分子）の構造'!I$52</f>
        <v>20706</v>
      </c>
      <c r="E56" s="169"/>
      <c r="F56" s="169"/>
      <c r="G56" s="169">
        <f>'将来負担比率（分子）の構造'!J$52</f>
        <v>22342</v>
      </c>
      <c r="H56" s="169"/>
      <c r="I56" s="169"/>
      <c r="J56" s="169">
        <f>'将来負担比率（分子）の構造'!K$52</f>
        <v>23728</v>
      </c>
      <c r="K56" s="169"/>
      <c r="L56" s="169"/>
      <c r="M56" s="169">
        <f>'将来負担比率（分子）の構造'!L$52</f>
        <v>24282</v>
      </c>
      <c r="N56" s="169"/>
      <c r="O56" s="169"/>
      <c r="P56" s="169">
        <f>'将来負担比率（分子）の構造'!M$52</f>
        <v>24818</v>
      </c>
    </row>
    <row r="57" spans="1:16" x14ac:dyDescent="0.15">
      <c r="A57" s="169" t="s">
        <v>44</v>
      </c>
      <c r="B57" s="169"/>
      <c r="C57" s="169"/>
      <c r="D57" s="169">
        <f>'将来負担比率（分子）の構造'!I$51</f>
        <v>1019</v>
      </c>
      <c r="E57" s="169"/>
      <c r="F57" s="169"/>
      <c r="G57" s="169">
        <f>'将来負担比率（分子）の構造'!J$51</f>
        <v>962</v>
      </c>
      <c r="H57" s="169"/>
      <c r="I57" s="169"/>
      <c r="J57" s="169">
        <f>'将来負担比率（分子）の構造'!K$51</f>
        <v>1347</v>
      </c>
      <c r="K57" s="169"/>
      <c r="L57" s="169"/>
      <c r="M57" s="169">
        <f>'将来負担比率（分子）の構造'!L$51</f>
        <v>1380</v>
      </c>
      <c r="N57" s="169"/>
      <c r="O57" s="169"/>
      <c r="P57" s="169">
        <f>'将来負担比率（分子）の構造'!M$51</f>
        <v>1268</v>
      </c>
    </row>
    <row r="58" spans="1:16" x14ac:dyDescent="0.15">
      <c r="A58" s="169" t="s">
        <v>43</v>
      </c>
      <c r="B58" s="169"/>
      <c r="C58" s="169"/>
      <c r="D58" s="169">
        <f>'将来負担比率（分子）の構造'!I$50</f>
        <v>3731</v>
      </c>
      <c r="E58" s="169"/>
      <c r="F58" s="169"/>
      <c r="G58" s="169">
        <f>'将来負担比率（分子）の構造'!J$50</f>
        <v>3585</v>
      </c>
      <c r="H58" s="169"/>
      <c r="I58" s="169"/>
      <c r="J58" s="169">
        <f>'将来負担比率（分子）の構造'!K$50</f>
        <v>3251</v>
      </c>
      <c r="K58" s="169"/>
      <c r="L58" s="169"/>
      <c r="M58" s="169">
        <f>'将来負担比率（分子）の構造'!L$50</f>
        <v>3641</v>
      </c>
      <c r="N58" s="169"/>
      <c r="O58" s="169"/>
      <c r="P58" s="169">
        <f>'将来負担比率（分子）の構造'!M$50</f>
        <v>3815</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1617</v>
      </c>
      <c r="C62" s="169"/>
      <c r="D62" s="169"/>
      <c r="E62" s="169">
        <f>'将来負担比率（分子）の構造'!J$45</f>
        <v>1581</v>
      </c>
      <c r="F62" s="169"/>
      <c r="G62" s="169"/>
      <c r="H62" s="169">
        <f>'将来負担比率（分子）の構造'!K$45</f>
        <v>1900</v>
      </c>
      <c r="I62" s="169"/>
      <c r="J62" s="169"/>
      <c r="K62" s="169">
        <f>'将来負担比率（分子）の構造'!L$45</f>
        <v>1745</v>
      </c>
      <c r="L62" s="169"/>
      <c r="M62" s="169"/>
      <c r="N62" s="169">
        <f>'将来負担比率（分子）の構造'!M$45</f>
        <v>2041</v>
      </c>
      <c r="O62" s="169"/>
      <c r="P62" s="169"/>
    </row>
    <row r="63" spans="1:16" x14ac:dyDescent="0.15">
      <c r="A63" s="169" t="s">
        <v>36</v>
      </c>
      <c r="B63" s="169">
        <f>'将来負担比率（分子）の構造'!I$44</f>
        <v>743</v>
      </c>
      <c r="C63" s="169"/>
      <c r="D63" s="169"/>
      <c r="E63" s="169">
        <f>'将来負担比率（分子）の構造'!J$44</f>
        <v>703</v>
      </c>
      <c r="F63" s="169"/>
      <c r="G63" s="169"/>
      <c r="H63" s="169">
        <f>'将来負担比率（分子）の構造'!K$44</f>
        <v>659</v>
      </c>
      <c r="I63" s="169"/>
      <c r="J63" s="169"/>
      <c r="K63" s="169">
        <f>'将来負担比率（分子）の構造'!L$44</f>
        <v>700</v>
      </c>
      <c r="L63" s="169"/>
      <c r="M63" s="169"/>
      <c r="N63" s="169">
        <f>'将来負担比率（分子）の構造'!M$44</f>
        <v>784</v>
      </c>
      <c r="O63" s="169"/>
      <c r="P63" s="169"/>
    </row>
    <row r="64" spans="1:16" x14ac:dyDescent="0.15">
      <c r="A64" s="169" t="s">
        <v>35</v>
      </c>
      <c r="B64" s="169">
        <f>'将来負担比率（分子）の構造'!I$43</f>
        <v>6045</v>
      </c>
      <c r="C64" s="169"/>
      <c r="D64" s="169"/>
      <c r="E64" s="169">
        <f>'将来負担比率（分子）の構造'!J$43</f>
        <v>6256</v>
      </c>
      <c r="F64" s="169"/>
      <c r="G64" s="169"/>
      <c r="H64" s="169">
        <f>'将来負担比率（分子）の構造'!K$43</f>
        <v>6700</v>
      </c>
      <c r="I64" s="169"/>
      <c r="J64" s="169"/>
      <c r="K64" s="169">
        <f>'将来負担比率（分子）の構造'!L$43</f>
        <v>6851</v>
      </c>
      <c r="L64" s="169"/>
      <c r="M64" s="169"/>
      <c r="N64" s="169">
        <f>'将来負担比率（分子）の構造'!M$43</f>
        <v>6832</v>
      </c>
      <c r="O64" s="169"/>
      <c r="P64" s="169"/>
    </row>
    <row r="65" spans="1:16" x14ac:dyDescent="0.15">
      <c r="A65" s="169" t="s">
        <v>34</v>
      </c>
      <c r="B65" s="169">
        <f>'将来負担比率（分子）の構造'!I$42</f>
        <v>13</v>
      </c>
      <c r="C65" s="169"/>
      <c r="D65" s="169"/>
      <c r="E65" s="169">
        <f>'将来負担比率（分子）の構造'!J$42</f>
        <v>10</v>
      </c>
      <c r="F65" s="169"/>
      <c r="G65" s="169"/>
      <c r="H65" s="169">
        <f>'将来負担比率（分子）の構造'!K$42</f>
        <v>8</v>
      </c>
      <c r="I65" s="169"/>
      <c r="J65" s="169"/>
      <c r="K65" s="169">
        <f>'将来負担比率（分子）の構造'!L$42</f>
        <v>6</v>
      </c>
      <c r="L65" s="169"/>
      <c r="M65" s="169"/>
      <c r="N65" s="169">
        <f>'将来負担比率（分子）の構造'!M$42</f>
        <v>5</v>
      </c>
      <c r="O65" s="169"/>
      <c r="P65" s="169"/>
    </row>
    <row r="66" spans="1:16" x14ac:dyDescent="0.15">
      <c r="A66" s="169" t="s">
        <v>33</v>
      </c>
      <c r="B66" s="169">
        <f>'将来負担比率（分子）の構造'!I$41</f>
        <v>23088</v>
      </c>
      <c r="C66" s="169"/>
      <c r="D66" s="169"/>
      <c r="E66" s="169">
        <f>'将来負担比率（分子）の構造'!J$41</f>
        <v>25380</v>
      </c>
      <c r="F66" s="169"/>
      <c r="G66" s="169"/>
      <c r="H66" s="169">
        <f>'将来負担比率（分子）の構造'!K$41</f>
        <v>27470</v>
      </c>
      <c r="I66" s="169"/>
      <c r="J66" s="169"/>
      <c r="K66" s="169">
        <f>'将来負担比率（分子）の構造'!L$41</f>
        <v>28354</v>
      </c>
      <c r="L66" s="169"/>
      <c r="M66" s="169"/>
      <c r="N66" s="169">
        <f>'将来負担比率（分子）の構造'!M$41</f>
        <v>29225</v>
      </c>
      <c r="O66" s="169"/>
      <c r="P66" s="169"/>
    </row>
    <row r="67" spans="1:16" x14ac:dyDescent="0.15">
      <c r="A67" s="169" t="s">
        <v>79</v>
      </c>
      <c r="B67" s="169" t="e">
        <f>NA()</f>
        <v>#N/A</v>
      </c>
      <c r="C67" s="169">
        <f>IF(ISNUMBER('将来負担比率（分子）の構造'!I$53), IF('将来負担比率（分子）の構造'!I$53 &lt; 0, 0, '将来負担比率（分子）の構造'!I$53), NA())</f>
        <v>6050</v>
      </c>
      <c r="D67" s="169" t="e">
        <f>NA()</f>
        <v>#N/A</v>
      </c>
      <c r="E67" s="169" t="e">
        <f>NA()</f>
        <v>#N/A</v>
      </c>
      <c r="F67" s="169">
        <f>IF(ISNUMBER('将来負担比率（分子）の構造'!J$53), IF('将来負担比率（分子）の構造'!J$53 &lt; 0, 0, '将来負担比率（分子）の構造'!J$53), NA())</f>
        <v>7040</v>
      </c>
      <c r="G67" s="169" t="e">
        <f>NA()</f>
        <v>#N/A</v>
      </c>
      <c r="H67" s="169" t="e">
        <f>NA()</f>
        <v>#N/A</v>
      </c>
      <c r="I67" s="169">
        <f>IF(ISNUMBER('将来負担比率（分子）の構造'!K$53), IF('将来負担比率（分子）の構造'!K$53 &lt; 0, 0, '将来負担比率（分子）の構造'!K$53), NA())</f>
        <v>8411</v>
      </c>
      <c r="J67" s="169" t="e">
        <f>NA()</f>
        <v>#N/A</v>
      </c>
      <c r="K67" s="169" t="e">
        <f>NA()</f>
        <v>#N/A</v>
      </c>
      <c r="L67" s="169">
        <f>IF(ISNUMBER('将来負担比率（分子）の構造'!L$53), IF('将来負担比率（分子）の構造'!L$53 &lt; 0, 0, '将来負担比率（分子）の構造'!L$53), NA())</f>
        <v>8354</v>
      </c>
      <c r="M67" s="169" t="e">
        <f>NA()</f>
        <v>#N/A</v>
      </c>
      <c r="N67" s="169" t="e">
        <f>NA()</f>
        <v>#N/A</v>
      </c>
      <c r="O67" s="169">
        <f>IF(ISNUMBER('将来負担比率（分子）の構造'!M$53), IF('将来負担比率（分子）の構造'!M$53 &lt; 0, 0, '将来負担比率（分子）の構造'!M$53), NA())</f>
        <v>8985</v>
      </c>
      <c r="P67" s="169" t="e">
        <f>NA()</f>
        <v>#N/A</v>
      </c>
    </row>
    <row r="70" spans="1:16" x14ac:dyDescent="0.15">
      <c r="A70" s="171" t="s">
        <v>80</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81</v>
      </c>
      <c r="B72" s="173">
        <f>基金残高に係る経年分析!F55</f>
        <v>1302</v>
      </c>
      <c r="C72" s="173">
        <f>基金残高に係る経年分析!G55</f>
        <v>1302</v>
      </c>
      <c r="D72" s="173">
        <f>基金残高に係る経年分析!H55</f>
        <v>1280</v>
      </c>
    </row>
    <row r="73" spans="1:16" x14ac:dyDescent="0.15">
      <c r="A73" s="172" t="s">
        <v>82</v>
      </c>
      <c r="B73" s="173">
        <f>基金残高に係る経年分析!F56</f>
        <v>1418</v>
      </c>
      <c r="C73" s="173">
        <f>基金残高に係る経年分析!G56</f>
        <v>1582</v>
      </c>
      <c r="D73" s="173">
        <f>基金残高に係る経年分析!H56</f>
        <v>1725</v>
      </c>
    </row>
    <row r="74" spans="1:16" x14ac:dyDescent="0.15">
      <c r="A74" s="172" t="s">
        <v>83</v>
      </c>
      <c r="B74" s="173">
        <f>基金残高に係る経年分析!F57</f>
        <v>1958</v>
      </c>
      <c r="C74" s="173">
        <f>基金残高に係る経年分析!G57</f>
        <v>2182</v>
      </c>
      <c r="D74" s="173">
        <f>基金残高に係る経年分析!H57</f>
        <v>2058</v>
      </c>
    </row>
  </sheetData>
  <sheetProtection algorithmName="SHA-512" hashValue="x+SE+nBiq1rStaY9+UG3tlMDfZZAk3dQLtTBjB9Ms/Fkb66qwFVWzTz34LXTqZ7nBMjxNTCOrl6VLR6jvkq4SA==" saltValue="i/d5JL+l5wrOVo69DQNHE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218</v>
      </c>
      <c r="DI1" s="590"/>
      <c r="DJ1" s="590"/>
      <c r="DK1" s="590"/>
      <c r="DL1" s="590"/>
      <c r="DM1" s="590"/>
      <c r="DN1" s="591"/>
      <c r="DO1" s="208"/>
      <c r="DP1" s="589" t="s">
        <v>219</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221</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222</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223</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224</v>
      </c>
      <c r="S4" s="593"/>
      <c r="T4" s="593"/>
      <c r="U4" s="593"/>
      <c r="V4" s="593"/>
      <c r="W4" s="593"/>
      <c r="X4" s="593"/>
      <c r="Y4" s="594"/>
      <c r="Z4" s="592" t="s">
        <v>225</v>
      </c>
      <c r="AA4" s="593"/>
      <c r="AB4" s="593"/>
      <c r="AC4" s="594"/>
      <c r="AD4" s="592" t="s">
        <v>226</v>
      </c>
      <c r="AE4" s="593"/>
      <c r="AF4" s="593"/>
      <c r="AG4" s="593"/>
      <c r="AH4" s="593"/>
      <c r="AI4" s="593"/>
      <c r="AJ4" s="593"/>
      <c r="AK4" s="594"/>
      <c r="AL4" s="592" t="s">
        <v>225</v>
      </c>
      <c r="AM4" s="593"/>
      <c r="AN4" s="593"/>
      <c r="AO4" s="594"/>
      <c r="AP4" s="595" t="s">
        <v>227</v>
      </c>
      <c r="AQ4" s="595"/>
      <c r="AR4" s="595"/>
      <c r="AS4" s="595"/>
      <c r="AT4" s="595"/>
      <c r="AU4" s="595"/>
      <c r="AV4" s="595"/>
      <c r="AW4" s="595"/>
      <c r="AX4" s="595"/>
      <c r="AY4" s="595"/>
      <c r="AZ4" s="595"/>
      <c r="BA4" s="595"/>
      <c r="BB4" s="595"/>
      <c r="BC4" s="595"/>
      <c r="BD4" s="595"/>
      <c r="BE4" s="595"/>
      <c r="BF4" s="595"/>
      <c r="BG4" s="595" t="s">
        <v>228</v>
      </c>
      <c r="BH4" s="595"/>
      <c r="BI4" s="595"/>
      <c r="BJ4" s="595"/>
      <c r="BK4" s="595"/>
      <c r="BL4" s="595"/>
      <c r="BM4" s="595"/>
      <c r="BN4" s="595"/>
      <c r="BO4" s="595" t="s">
        <v>225</v>
      </c>
      <c r="BP4" s="595"/>
      <c r="BQ4" s="595"/>
      <c r="BR4" s="595"/>
      <c r="BS4" s="595" t="s">
        <v>229</v>
      </c>
      <c r="BT4" s="595"/>
      <c r="BU4" s="595"/>
      <c r="BV4" s="595"/>
      <c r="BW4" s="595"/>
      <c r="BX4" s="595"/>
      <c r="BY4" s="595"/>
      <c r="BZ4" s="595"/>
      <c r="CA4" s="595"/>
      <c r="CB4" s="595"/>
      <c r="CD4" s="592" t="s">
        <v>230</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231</v>
      </c>
      <c r="C5" s="597"/>
      <c r="D5" s="597"/>
      <c r="E5" s="597"/>
      <c r="F5" s="597"/>
      <c r="G5" s="597"/>
      <c r="H5" s="597"/>
      <c r="I5" s="597"/>
      <c r="J5" s="597"/>
      <c r="K5" s="597"/>
      <c r="L5" s="597"/>
      <c r="M5" s="597"/>
      <c r="N5" s="597"/>
      <c r="O5" s="597"/>
      <c r="P5" s="597"/>
      <c r="Q5" s="598"/>
      <c r="R5" s="599">
        <v>1509229</v>
      </c>
      <c r="S5" s="600"/>
      <c r="T5" s="600"/>
      <c r="U5" s="600"/>
      <c r="V5" s="600"/>
      <c r="W5" s="600"/>
      <c r="X5" s="600"/>
      <c r="Y5" s="601"/>
      <c r="Z5" s="602">
        <v>8</v>
      </c>
      <c r="AA5" s="602"/>
      <c r="AB5" s="602"/>
      <c r="AC5" s="602"/>
      <c r="AD5" s="603">
        <v>1509229</v>
      </c>
      <c r="AE5" s="603"/>
      <c r="AF5" s="603"/>
      <c r="AG5" s="603"/>
      <c r="AH5" s="603"/>
      <c r="AI5" s="603"/>
      <c r="AJ5" s="603"/>
      <c r="AK5" s="603"/>
      <c r="AL5" s="604">
        <v>17.600000000000001</v>
      </c>
      <c r="AM5" s="605"/>
      <c r="AN5" s="605"/>
      <c r="AO5" s="606"/>
      <c r="AP5" s="596" t="s">
        <v>232</v>
      </c>
      <c r="AQ5" s="597"/>
      <c r="AR5" s="597"/>
      <c r="AS5" s="597"/>
      <c r="AT5" s="597"/>
      <c r="AU5" s="597"/>
      <c r="AV5" s="597"/>
      <c r="AW5" s="597"/>
      <c r="AX5" s="597"/>
      <c r="AY5" s="597"/>
      <c r="AZ5" s="597"/>
      <c r="BA5" s="597"/>
      <c r="BB5" s="597"/>
      <c r="BC5" s="597"/>
      <c r="BD5" s="597"/>
      <c r="BE5" s="597"/>
      <c r="BF5" s="598"/>
      <c r="BG5" s="610">
        <v>1509229</v>
      </c>
      <c r="BH5" s="611"/>
      <c r="BI5" s="611"/>
      <c r="BJ5" s="611"/>
      <c r="BK5" s="611"/>
      <c r="BL5" s="611"/>
      <c r="BM5" s="611"/>
      <c r="BN5" s="612"/>
      <c r="BO5" s="613">
        <v>100</v>
      </c>
      <c r="BP5" s="613"/>
      <c r="BQ5" s="613"/>
      <c r="BR5" s="613"/>
      <c r="BS5" s="614" t="s">
        <v>233</v>
      </c>
      <c r="BT5" s="614"/>
      <c r="BU5" s="614"/>
      <c r="BV5" s="614"/>
      <c r="BW5" s="614"/>
      <c r="BX5" s="614"/>
      <c r="BY5" s="614"/>
      <c r="BZ5" s="614"/>
      <c r="CA5" s="614"/>
      <c r="CB5" s="618"/>
      <c r="CD5" s="592" t="s">
        <v>227</v>
      </c>
      <c r="CE5" s="593"/>
      <c r="CF5" s="593"/>
      <c r="CG5" s="593"/>
      <c r="CH5" s="593"/>
      <c r="CI5" s="593"/>
      <c r="CJ5" s="593"/>
      <c r="CK5" s="593"/>
      <c r="CL5" s="593"/>
      <c r="CM5" s="593"/>
      <c r="CN5" s="593"/>
      <c r="CO5" s="593"/>
      <c r="CP5" s="593"/>
      <c r="CQ5" s="594"/>
      <c r="CR5" s="592" t="s">
        <v>234</v>
      </c>
      <c r="CS5" s="593"/>
      <c r="CT5" s="593"/>
      <c r="CU5" s="593"/>
      <c r="CV5" s="593"/>
      <c r="CW5" s="593"/>
      <c r="CX5" s="593"/>
      <c r="CY5" s="594"/>
      <c r="CZ5" s="592" t="s">
        <v>225</v>
      </c>
      <c r="DA5" s="593"/>
      <c r="DB5" s="593"/>
      <c r="DC5" s="594"/>
      <c r="DD5" s="592" t="s">
        <v>235</v>
      </c>
      <c r="DE5" s="593"/>
      <c r="DF5" s="593"/>
      <c r="DG5" s="593"/>
      <c r="DH5" s="593"/>
      <c r="DI5" s="593"/>
      <c r="DJ5" s="593"/>
      <c r="DK5" s="593"/>
      <c r="DL5" s="593"/>
      <c r="DM5" s="593"/>
      <c r="DN5" s="593"/>
      <c r="DO5" s="593"/>
      <c r="DP5" s="594"/>
      <c r="DQ5" s="592" t="s">
        <v>236</v>
      </c>
      <c r="DR5" s="593"/>
      <c r="DS5" s="593"/>
      <c r="DT5" s="593"/>
      <c r="DU5" s="593"/>
      <c r="DV5" s="593"/>
      <c r="DW5" s="593"/>
      <c r="DX5" s="593"/>
      <c r="DY5" s="593"/>
      <c r="DZ5" s="593"/>
      <c r="EA5" s="593"/>
      <c r="EB5" s="593"/>
      <c r="EC5" s="594"/>
    </row>
    <row r="6" spans="2:143" ht="11.25" customHeight="1" x14ac:dyDescent="0.15">
      <c r="B6" s="607" t="s">
        <v>237</v>
      </c>
      <c r="C6" s="608"/>
      <c r="D6" s="608"/>
      <c r="E6" s="608"/>
      <c r="F6" s="608"/>
      <c r="G6" s="608"/>
      <c r="H6" s="608"/>
      <c r="I6" s="608"/>
      <c r="J6" s="608"/>
      <c r="K6" s="608"/>
      <c r="L6" s="608"/>
      <c r="M6" s="608"/>
      <c r="N6" s="608"/>
      <c r="O6" s="608"/>
      <c r="P6" s="608"/>
      <c r="Q6" s="609"/>
      <c r="R6" s="610">
        <v>155129</v>
      </c>
      <c r="S6" s="611"/>
      <c r="T6" s="611"/>
      <c r="U6" s="611"/>
      <c r="V6" s="611"/>
      <c r="W6" s="611"/>
      <c r="X6" s="611"/>
      <c r="Y6" s="612"/>
      <c r="Z6" s="613">
        <v>0.8</v>
      </c>
      <c r="AA6" s="613"/>
      <c r="AB6" s="613"/>
      <c r="AC6" s="613"/>
      <c r="AD6" s="614">
        <v>155129</v>
      </c>
      <c r="AE6" s="614"/>
      <c r="AF6" s="614"/>
      <c r="AG6" s="614"/>
      <c r="AH6" s="614"/>
      <c r="AI6" s="614"/>
      <c r="AJ6" s="614"/>
      <c r="AK6" s="614"/>
      <c r="AL6" s="615">
        <v>1.8</v>
      </c>
      <c r="AM6" s="616"/>
      <c r="AN6" s="616"/>
      <c r="AO6" s="617"/>
      <c r="AP6" s="607" t="s">
        <v>238</v>
      </c>
      <c r="AQ6" s="608"/>
      <c r="AR6" s="608"/>
      <c r="AS6" s="608"/>
      <c r="AT6" s="608"/>
      <c r="AU6" s="608"/>
      <c r="AV6" s="608"/>
      <c r="AW6" s="608"/>
      <c r="AX6" s="608"/>
      <c r="AY6" s="608"/>
      <c r="AZ6" s="608"/>
      <c r="BA6" s="608"/>
      <c r="BB6" s="608"/>
      <c r="BC6" s="608"/>
      <c r="BD6" s="608"/>
      <c r="BE6" s="608"/>
      <c r="BF6" s="609"/>
      <c r="BG6" s="610">
        <v>1509229</v>
      </c>
      <c r="BH6" s="611"/>
      <c r="BI6" s="611"/>
      <c r="BJ6" s="611"/>
      <c r="BK6" s="611"/>
      <c r="BL6" s="611"/>
      <c r="BM6" s="611"/>
      <c r="BN6" s="612"/>
      <c r="BO6" s="613">
        <v>100</v>
      </c>
      <c r="BP6" s="613"/>
      <c r="BQ6" s="613"/>
      <c r="BR6" s="613"/>
      <c r="BS6" s="614" t="s">
        <v>233</v>
      </c>
      <c r="BT6" s="614"/>
      <c r="BU6" s="614"/>
      <c r="BV6" s="614"/>
      <c r="BW6" s="614"/>
      <c r="BX6" s="614"/>
      <c r="BY6" s="614"/>
      <c r="BZ6" s="614"/>
      <c r="CA6" s="614"/>
      <c r="CB6" s="618"/>
      <c r="CD6" s="596" t="s">
        <v>239</v>
      </c>
      <c r="CE6" s="597"/>
      <c r="CF6" s="597"/>
      <c r="CG6" s="597"/>
      <c r="CH6" s="597"/>
      <c r="CI6" s="597"/>
      <c r="CJ6" s="597"/>
      <c r="CK6" s="597"/>
      <c r="CL6" s="597"/>
      <c r="CM6" s="597"/>
      <c r="CN6" s="597"/>
      <c r="CO6" s="597"/>
      <c r="CP6" s="597"/>
      <c r="CQ6" s="598"/>
      <c r="CR6" s="610">
        <v>94686</v>
      </c>
      <c r="CS6" s="611"/>
      <c r="CT6" s="611"/>
      <c r="CU6" s="611"/>
      <c r="CV6" s="611"/>
      <c r="CW6" s="611"/>
      <c r="CX6" s="611"/>
      <c r="CY6" s="612"/>
      <c r="CZ6" s="604">
        <v>0.5</v>
      </c>
      <c r="DA6" s="605"/>
      <c r="DB6" s="605"/>
      <c r="DC6" s="621"/>
      <c r="DD6" s="619" t="s">
        <v>133</v>
      </c>
      <c r="DE6" s="611"/>
      <c r="DF6" s="611"/>
      <c r="DG6" s="611"/>
      <c r="DH6" s="611"/>
      <c r="DI6" s="611"/>
      <c r="DJ6" s="611"/>
      <c r="DK6" s="611"/>
      <c r="DL6" s="611"/>
      <c r="DM6" s="611"/>
      <c r="DN6" s="611"/>
      <c r="DO6" s="611"/>
      <c r="DP6" s="612"/>
      <c r="DQ6" s="619">
        <v>94686</v>
      </c>
      <c r="DR6" s="611"/>
      <c r="DS6" s="611"/>
      <c r="DT6" s="611"/>
      <c r="DU6" s="611"/>
      <c r="DV6" s="611"/>
      <c r="DW6" s="611"/>
      <c r="DX6" s="611"/>
      <c r="DY6" s="611"/>
      <c r="DZ6" s="611"/>
      <c r="EA6" s="611"/>
      <c r="EB6" s="611"/>
      <c r="EC6" s="620"/>
    </row>
    <row r="7" spans="2:143" ht="11.25" customHeight="1" x14ac:dyDescent="0.15">
      <c r="B7" s="607" t="s">
        <v>240</v>
      </c>
      <c r="C7" s="608"/>
      <c r="D7" s="608"/>
      <c r="E7" s="608"/>
      <c r="F7" s="608"/>
      <c r="G7" s="608"/>
      <c r="H7" s="608"/>
      <c r="I7" s="608"/>
      <c r="J7" s="608"/>
      <c r="K7" s="608"/>
      <c r="L7" s="608"/>
      <c r="M7" s="608"/>
      <c r="N7" s="608"/>
      <c r="O7" s="608"/>
      <c r="P7" s="608"/>
      <c r="Q7" s="609"/>
      <c r="R7" s="610">
        <v>1354</v>
      </c>
      <c r="S7" s="611"/>
      <c r="T7" s="611"/>
      <c r="U7" s="611"/>
      <c r="V7" s="611"/>
      <c r="W7" s="611"/>
      <c r="X7" s="611"/>
      <c r="Y7" s="612"/>
      <c r="Z7" s="613">
        <v>0</v>
      </c>
      <c r="AA7" s="613"/>
      <c r="AB7" s="613"/>
      <c r="AC7" s="613"/>
      <c r="AD7" s="614">
        <v>1354</v>
      </c>
      <c r="AE7" s="614"/>
      <c r="AF7" s="614"/>
      <c r="AG7" s="614"/>
      <c r="AH7" s="614"/>
      <c r="AI7" s="614"/>
      <c r="AJ7" s="614"/>
      <c r="AK7" s="614"/>
      <c r="AL7" s="615">
        <v>0</v>
      </c>
      <c r="AM7" s="616"/>
      <c r="AN7" s="616"/>
      <c r="AO7" s="617"/>
      <c r="AP7" s="607" t="s">
        <v>241</v>
      </c>
      <c r="AQ7" s="608"/>
      <c r="AR7" s="608"/>
      <c r="AS7" s="608"/>
      <c r="AT7" s="608"/>
      <c r="AU7" s="608"/>
      <c r="AV7" s="608"/>
      <c r="AW7" s="608"/>
      <c r="AX7" s="608"/>
      <c r="AY7" s="608"/>
      <c r="AZ7" s="608"/>
      <c r="BA7" s="608"/>
      <c r="BB7" s="608"/>
      <c r="BC7" s="608"/>
      <c r="BD7" s="608"/>
      <c r="BE7" s="608"/>
      <c r="BF7" s="609"/>
      <c r="BG7" s="610">
        <v>719440</v>
      </c>
      <c r="BH7" s="611"/>
      <c r="BI7" s="611"/>
      <c r="BJ7" s="611"/>
      <c r="BK7" s="611"/>
      <c r="BL7" s="611"/>
      <c r="BM7" s="611"/>
      <c r="BN7" s="612"/>
      <c r="BO7" s="613">
        <v>47.7</v>
      </c>
      <c r="BP7" s="613"/>
      <c r="BQ7" s="613"/>
      <c r="BR7" s="613"/>
      <c r="BS7" s="614" t="s">
        <v>133</v>
      </c>
      <c r="BT7" s="614"/>
      <c r="BU7" s="614"/>
      <c r="BV7" s="614"/>
      <c r="BW7" s="614"/>
      <c r="BX7" s="614"/>
      <c r="BY7" s="614"/>
      <c r="BZ7" s="614"/>
      <c r="CA7" s="614"/>
      <c r="CB7" s="618"/>
      <c r="CD7" s="607" t="s">
        <v>242</v>
      </c>
      <c r="CE7" s="608"/>
      <c r="CF7" s="608"/>
      <c r="CG7" s="608"/>
      <c r="CH7" s="608"/>
      <c r="CI7" s="608"/>
      <c r="CJ7" s="608"/>
      <c r="CK7" s="608"/>
      <c r="CL7" s="608"/>
      <c r="CM7" s="608"/>
      <c r="CN7" s="608"/>
      <c r="CO7" s="608"/>
      <c r="CP7" s="608"/>
      <c r="CQ7" s="609"/>
      <c r="CR7" s="610">
        <v>2395792</v>
      </c>
      <c r="CS7" s="611"/>
      <c r="CT7" s="611"/>
      <c r="CU7" s="611"/>
      <c r="CV7" s="611"/>
      <c r="CW7" s="611"/>
      <c r="CX7" s="611"/>
      <c r="CY7" s="612"/>
      <c r="CZ7" s="613">
        <v>12.9</v>
      </c>
      <c r="DA7" s="613"/>
      <c r="DB7" s="613"/>
      <c r="DC7" s="613"/>
      <c r="DD7" s="619">
        <v>131065</v>
      </c>
      <c r="DE7" s="611"/>
      <c r="DF7" s="611"/>
      <c r="DG7" s="611"/>
      <c r="DH7" s="611"/>
      <c r="DI7" s="611"/>
      <c r="DJ7" s="611"/>
      <c r="DK7" s="611"/>
      <c r="DL7" s="611"/>
      <c r="DM7" s="611"/>
      <c r="DN7" s="611"/>
      <c r="DO7" s="611"/>
      <c r="DP7" s="612"/>
      <c r="DQ7" s="619">
        <v>1500657</v>
      </c>
      <c r="DR7" s="611"/>
      <c r="DS7" s="611"/>
      <c r="DT7" s="611"/>
      <c r="DU7" s="611"/>
      <c r="DV7" s="611"/>
      <c r="DW7" s="611"/>
      <c r="DX7" s="611"/>
      <c r="DY7" s="611"/>
      <c r="DZ7" s="611"/>
      <c r="EA7" s="611"/>
      <c r="EB7" s="611"/>
      <c r="EC7" s="620"/>
    </row>
    <row r="8" spans="2:143" ht="11.25" customHeight="1" x14ac:dyDescent="0.15">
      <c r="B8" s="607" t="s">
        <v>243</v>
      </c>
      <c r="C8" s="608"/>
      <c r="D8" s="608"/>
      <c r="E8" s="608"/>
      <c r="F8" s="608"/>
      <c r="G8" s="608"/>
      <c r="H8" s="608"/>
      <c r="I8" s="608"/>
      <c r="J8" s="608"/>
      <c r="K8" s="608"/>
      <c r="L8" s="608"/>
      <c r="M8" s="608"/>
      <c r="N8" s="608"/>
      <c r="O8" s="608"/>
      <c r="P8" s="608"/>
      <c r="Q8" s="609"/>
      <c r="R8" s="610">
        <v>6694</v>
      </c>
      <c r="S8" s="611"/>
      <c r="T8" s="611"/>
      <c r="U8" s="611"/>
      <c r="V8" s="611"/>
      <c r="W8" s="611"/>
      <c r="X8" s="611"/>
      <c r="Y8" s="612"/>
      <c r="Z8" s="613">
        <v>0</v>
      </c>
      <c r="AA8" s="613"/>
      <c r="AB8" s="613"/>
      <c r="AC8" s="613"/>
      <c r="AD8" s="614">
        <v>6694</v>
      </c>
      <c r="AE8" s="614"/>
      <c r="AF8" s="614"/>
      <c r="AG8" s="614"/>
      <c r="AH8" s="614"/>
      <c r="AI8" s="614"/>
      <c r="AJ8" s="614"/>
      <c r="AK8" s="614"/>
      <c r="AL8" s="615">
        <v>0.1</v>
      </c>
      <c r="AM8" s="616"/>
      <c r="AN8" s="616"/>
      <c r="AO8" s="617"/>
      <c r="AP8" s="607" t="s">
        <v>244</v>
      </c>
      <c r="AQ8" s="608"/>
      <c r="AR8" s="608"/>
      <c r="AS8" s="608"/>
      <c r="AT8" s="608"/>
      <c r="AU8" s="608"/>
      <c r="AV8" s="608"/>
      <c r="AW8" s="608"/>
      <c r="AX8" s="608"/>
      <c r="AY8" s="608"/>
      <c r="AZ8" s="608"/>
      <c r="BA8" s="608"/>
      <c r="BB8" s="608"/>
      <c r="BC8" s="608"/>
      <c r="BD8" s="608"/>
      <c r="BE8" s="608"/>
      <c r="BF8" s="609"/>
      <c r="BG8" s="610">
        <v>24468</v>
      </c>
      <c r="BH8" s="611"/>
      <c r="BI8" s="611"/>
      <c r="BJ8" s="611"/>
      <c r="BK8" s="611"/>
      <c r="BL8" s="611"/>
      <c r="BM8" s="611"/>
      <c r="BN8" s="612"/>
      <c r="BO8" s="613">
        <v>1.6</v>
      </c>
      <c r="BP8" s="613"/>
      <c r="BQ8" s="613"/>
      <c r="BR8" s="613"/>
      <c r="BS8" s="614" t="s">
        <v>133</v>
      </c>
      <c r="BT8" s="614"/>
      <c r="BU8" s="614"/>
      <c r="BV8" s="614"/>
      <c r="BW8" s="614"/>
      <c r="BX8" s="614"/>
      <c r="BY8" s="614"/>
      <c r="BZ8" s="614"/>
      <c r="CA8" s="614"/>
      <c r="CB8" s="618"/>
      <c r="CD8" s="607" t="s">
        <v>245</v>
      </c>
      <c r="CE8" s="608"/>
      <c r="CF8" s="608"/>
      <c r="CG8" s="608"/>
      <c r="CH8" s="608"/>
      <c r="CI8" s="608"/>
      <c r="CJ8" s="608"/>
      <c r="CK8" s="608"/>
      <c r="CL8" s="608"/>
      <c r="CM8" s="608"/>
      <c r="CN8" s="608"/>
      <c r="CO8" s="608"/>
      <c r="CP8" s="608"/>
      <c r="CQ8" s="609"/>
      <c r="CR8" s="610">
        <v>3697119</v>
      </c>
      <c r="CS8" s="611"/>
      <c r="CT8" s="611"/>
      <c r="CU8" s="611"/>
      <c r="CV8" s="611"/>
      <c r="CW8" s="611"/>
      <c r="CX8" s="611"/>
      <c r="CY8" s="612"/>
      <c r="CZ8" s="613">
        <v>19.899999999999999</v>
      </c>
      <c r="DA8" s="613"/>
      <c r="DB8" s="613"/>
      <c r="DC8" s="613"/>
      <c r="DD8" s="619">
        <v>104414</v>
      </c>
      <c r="DE8" s="611"/>
      <c r="DF8" s="611"/>
      <c r="DG8" s="611"/>
      <c r="DH8" s="611"/>
      <c r="DI8" s="611"/>
      <c r="DJ8" s="611"/>
      <c r="DK8" s="611"/>
      <c r="DL8" s="611"/>
      <c r="DM8" s="611"/>
      <c r="DN8" s="611"/>
      <c r="DO8" s="611"/>
      <c r="DP8" s="612"/>
      <c r="DQ8" s="619">
        <v>1879189</v>
      </c>
      <c r="DR8" s="611"/>
      <c r="DS8" s="611"/>
      <c r="DT8" s="611"/>
      <c r="DU8" s="611"/>
      <c r="DV8" s="611"/>
      <c r="DW8" s="611"/>
      <c r="DX8" s="611"/>
      <c r="DY8" s="611"/>
      <c r="DZ8" s="611"/>
      <c r="EA8" s="611"/>
      <c r="EB8" s="611"/>
      <c r="EC8" s="620"/>
    </row>
    <row r="9" spans="2:143" ht="11.25" customHeight="1" x14ac:dyDescent="0.15">
      <c r="B9" s="607" t="s">
        <v>246</v>
      </c>
      <c r="C9" s="608"/>
      <c r="D9" s="608"/>
      <c r="E9" s="608"/>
      <c r="F9" s="608"/>
      <c r="G9" s="608"/>
      <c r="H9" s="608"/>
      <c r="I9" s="608"/>
      <c r="J9" s="608"/>
      <c r="K9" s="608"/>
      <c r="L9" s="608"/>
      <c r="M9" s="608"/>
      <c r="N9" s="608"/>
      <c r="O9" s="608"/>
      <c r="P9" s="608"/>
      <c r="Q9" s="609"/>
      <c r="R9" s="610">
        <v>4950</v>
      </c>
      <c r="S9" s="611"/>
      <c r="T9" s="611"/>
      <c r="U9" s="611"/>
      <c r="V9" s="611"/>
      <c r="W9" s="611"/>
      <c r="X9" s="611"/>
      <c r="Y9" s="612"/>
      <c r="Z9" s="613">
        <v>0</v>
      </c>
      <c r="AA9" s="613"/>
      <c r="AB9" s="613"/>
      <c r="AC9" s="613"/>
      <c r="AD9" s="614">
        <v>4950</v>
      </c>
      <c r="AE9" s="614"/>
      <c r="AF9" s="614"/>
      <c r="AG9" s="614"/>
      <c r="AH9" s="614"/>
      <c r="AI9" s="614"/>
      <c r="AJ9" s="614"/>
      <c r="AK9" s="614"/>
      <c r="AL9" s="615">
        <v>0.1</v>
      </c>
      <c r="AM9" s="616"/>
      <c r="AN9" s="616"/>
      <c r="AO9" s="617"/>
      <c r="AP9" s="607" t="s">
        <v>247</v>
      </c>
      <c r="AQ9" s="608"/>
      <c r="AR9" s="608"/>
      <c r="AS9" s="608"/>
      <c r="AT9" s="608"/>
      <c r="AU9" s="608"/>
      <c r="AV9" s="608"/>
      <c r="AW9" s="608"/>
      <c r="AX9" s="608"/>
      <c r="AY9" s="608"/>
      <c r="AZ9" s="608"/>
      <c r="BA9" s="608"/>
      <c r="BB9" s="608"/>
      <c r="BC9" s="608"/>
      <c r="BD9" s="608"/>
      <c r="BE9" s="608"/>
      <c r="BF9" s="609"/>
      <c r="BG9" s="610">
        <v>629049</v>
      </c>
      <c r="BH9" s="611"/>
      <c r="BI9" s="611"/>
      <c r="BJ9" s="611"/>
      <c r="BK9" s="611"/>
      <c r="BL9" s="611"/>
      <c r="BM9" s="611"/>
      <c r="BN9" s="612"/>
      <c r="BO9" s="613">
        <v>41.7</v>
      </c>
      <c r="BP9" s="613"/>
      <c r="BQ9" s="613"/>
      <c r="BR9" s="613"/>
      <c r="BS9" s="614" t="s">
        <v>133</v>
      </c>
      <c r="BT9" s="614"/>
      <c r="BU9" s="614"/>
      <c r="BV9" s="614"/>
      <c r="BW9" s="614"/>
      <c r="BX9" s="614"/>
      <c r="BY9" s="614"/>
      <c r="BZ9" s="614"/>
      <c r="CA9" s="614"/>
      <c r="CB9" s="618"/>
      <c r="CD9" s="607" t="s">
        <v>248</v>
      </c>
      <c r="CE9" s="608"/>
      <c r="CF9" s="608"/>
      <c r="CG9" s="608"/>
      <c r="CH9" s="608"/>
      <c r="CI9" s="608"/>
      <c r="CJ9" s="608"/>
      <c r="CK9" s="608"/>
      <c r="CL9" s="608"/>
      <c r="CM9" s="608"/>
      <c r="CN9" s="608"/>
      <c r="CO9" s="608"/>
      <c r="CP9" s="608"/>
      <c r="CQ9" s="609"/>
      <c r="CR9" s="610">
        <v>3905167</v>
      </c>
      <c r="CS9" s="611"/>
      <c r="CT9" s="611"/>
      <c r="CU9" s="611"/>
      <c r="CV9" s="611"/>
      <c r="CW9" s="611"/>
      <c r="CX9" s="611"/>
      <c r="CY9" s="612"/>
      <c r="CZ9" s="613">
        <v>21</v>
      </c>
      <c r="DA9" s="613"/>
      <c r="DB9" s="613"/>
      <c r="DC9" s="613"/>
      <c r="DD9" s="619">
        <v>2123977</v>
      </c>
      <c r="DE9" s="611"/>
      <c r="DF9" s="611"/>
      <c r="DG9" s="611"/>
      <c r="DH9" s="611"/>
      <c r="DI9" s="611"/>
      <c r="DJ9" s="611"/>
      <c r="DK9" s="611"/>
      <c r="DL9" s="611"/>
      <c r="DM9" s="611"/>
      <c r="DN9" s="611"/>
      <c r="DO9" s="611"/>
      <c r="DP9" s="612"/>
      <c r="DQ9" s="619">
        <v>1282292</v>
      </c>
      <c r="DR9" s="611"/>
      <c r="DS9" s="611"/>
      <c r="DT9" s="611"/>
      <c r="DU9" s="611"/>
      <c r="DV9" s="611"/>
      <c r="DW9" s="611"/>
      <c r="DX9" s="611"/>
      <c r="DY9" s="611"/>
      <c r="DZ9" s="611"/>
      <c r="EA9" s="611"/>
      <c r="EB9" s="611"/>
      <c r="EC9" s="620"/>
    </row>
    <row r="10" spans="2:143" ht="11.25" customHeight="1" x14ac:dyDescent="0.15">
      <c r="B10" s="607" t="s">
        <v>249</v>
      </c>
      <c r="C10" s="608"/>
      <c r="D10" s="608"/>
      <c r="E10" s="608"/>
      <c r="F10" s="608"/>
      <c r="G10" s="608"/>
      <c r="H10" s="608"/>
      <c r="I10" s="608"/>
      <c r="J10" s="608"/>
      <c r="K10" s="608"/>
      <c r="L10" s="608"/>
      <c r="M10" s="608"/>
      <c r="N10" s="608"/>
      <c r="O10" s="608"/>
      <c r="P10" s="608"/>
      <c r="Q10" s="609"/>
      <c r="R10" s="610" t="s">
        <v>133</v>
      </c>
      <c r="S10" s="611"/>
      <c r="T10" s="611"/>
      <c r="U10" s="611"/>
      <c r="V10" s="611"/>
      <c r="W10" s="611"/>
      <c r="X10" s="611"/>
      <c r="Y10" s="612"/>
      <c r="Z10" s="613" t="s">
        <v>133</v>
      </c>
      <c r="AA10" s="613"/>
      <c r="AB10" s="613"/>
      <c r="AC10" s="613"/>
      <c r="AD10" s="614" t="s">
        <v>133</v>
      </c>
      <c r="AE10" s="614"/>
      <c r="AF10" s="614"/>
      <c r="AG10" s="614"/>
      <c r="AH10" s="614"/>
      <c r="AI10" s="614"/>
      <c r="AJ10" s="614"/>
      <c r="AK10" s="614"/>
      <c r="AL10" s="615" t="s">
        <v>133</v>
      </c>
      <c r="AM10" s="616"/>
      <c r="AN10" s="616"/>
      <c r="AO10" s="617"/>
      <c r="AP10" s="607" t="s">
        <v>250</v>
      </c>
      <c r="AQ10" s="608"/>
      <c r="AR10" s="608"/>
      <c r="AS10" s="608"/>
      <c r="AT10" s="608"/>
      <c r="AU10" s="608"/>
      <c r="AV10" s="608"/>
      <c r="AW10" s="608"/>
      <c r="AX10" s="608"/>
      <c r="AY10" s="608"/>
      <c r="AZ10" s="608"/>
      <c r="BA10" s="608"/>
      <c r="BB10" s="608"/>
      <c r="BC10" s="608"/>
      <c r="BD10" s="608"/>
      <c r="BE10" s="608"/>
      <c r="BF10" s="609"/>
      <c r="BG10" s="610">
        <v>37342</v>
      </c>
      <c r="BH10" s="611"/>
      <c r="BI10" s="611"/>
      <c r="BJ10" s="611"/>
      <c r="BK10" s="611"/>
      <c r="BL10" s="611"/>
      <c r="BM10" s="611"/>
      <c r="BN10" s="612"/>
      <c r="BO10" s="613">
        <v>2.5</v>
      </c>
      <c r="BP10" s="613"/>
      <c r="BQ10" s="613"/>
      <c r="BR10" s="613"/>
      <c r="BS10" s="614" t="s">
        <v>133</v>
      </c>
      <c r="BT10" s="614"/>
      <c r="BU10" s="614"/>
      <c r="BV10" s="614"/>
      <c r="BW10" s="614"/>
      <c r="BX10" s="614"/>
      <c r="BY10" s="614"/>
      <c r="BZ10" s="614"/>
      <c r="CA10" s="614"/>
      <c r="CB10" s="618"/>
      <c r="CD10" s="607" t="s">
        <v>251</v>
      </c>
      <c r="CE10" s="608"/>
      <c r="CF10" s="608"/>
      <c r="CG10" s="608"/>
      <c r="CH10" s="608"/>
      <c r="CI10" s="608"/>
      <c r="CJ10" s="608"/>
      <c r="CK10" s="608"/>
      <c r="CL10" s="608"/>
      <c r="CM10" s="608"/>
      <c r="CN10" s="608"/>
      <c r="CO10" s="608"/>
      <c r="CP10" s="608"/>
      <c r="CQ10" s="609"/>
      <c r="CR10" s="610">
        <v>28169</v>
      </c>
      <c r="CS10" s="611"/>
      <c r="CT10" s="611"/>
      <c r="CU10" s="611"/>
      <c r="CV10" s="611"/>
      <c r="CW10" s="611"/>
      <c r="CX10" s="611"/>
      <c r="CY10" s="612"/>
      <c r="CZ10" s="613">
        <v>0.2</v>
      </c>
      <c r="DA10" s="613"/>
      <c r="DB10" s="613"/>
      <c r="DC10" s="613"/>
      <c r="DD10" s="619" t="s">
        <v>133</v>
      </c>
      <c r="DE10" s="611"/>
      <c r="DF10" s="611"/>
      <c r="DG10" s="611"/>
      <c r="DH10" s="611"/>
      <c r="DI10" s="611"/>
      <c r="DJ10" s="611"/>
      <c r="DK10" s="611"/>
      <c r="DL10" s="611"/>
      <c r="DM10" s="611"/>
      <c r="DN10" s="611"/>
      <c r="DO10" s="611"/>
      <c r="DP10" s="612"/>
      <c r="DQ10" s="619">
        <v>9619</v>
      </c>
      <c r="DR10" s="611"/>
      <c r="DS10" s="611"/>
      <c r="DT10" s="611"/>
      <c r="DU10" s="611"/>
      <c r="DV10" s="611"/>
      <c r="DW10" s="611"/>
      <c r="DX10" s="611"/>
      <c r="DY10" s="611"/>
      <c r="DZ10" s="611"/>
      <c r="EA10" s="611"/>
      <c r="EB10" s="611"/>
      <c r="EC10" s="620"/>
    </row>
    <row r="11" spans="2:143" ht="11.25" customHeight="1" x14ac:dyDescent="0.15">
      <c r="B11" s="607" t="s">
        <v>252</v>
      </c>
      <c r="C11" s="608"/>
      <c r="D11" s="608"/>
      <c r="E11" s="608"/>
      <c r="F11" s="608"/>
      <c r="G11" s="608"/>
      <c r="H11" s="608"/>
      <c r="I11" s="608"/>
      <c r="J11" s="608"/>
      <c r="K11" s="608"/>
      <c r="L11" s="608"/>
      <c r="M11" s="608"/>
      <c r="N11" s="608"/>
      <c r="O11" s="608"/>
      <c r="P11" s="608"/>
      <c r="Q11" s="609"/>
      <c r="R11" s="610">
        <v>329251</v>
      </c>
      <c r="S11" s="611"/>
      <c r="T11" s="611"/>
      <c r="U11" s="611"/>
      <c r="V11" s="611"/>
      <c r="W11" s="611"/>
      <c r="X11" s="611"/>
      <c r="Y11" s="612"/>
      <c r="Z11" s="615">
        <v>1.7</v>
      </c>
      <c r="AA11" s="616"/>
      <c r="AB11" s="616"/>
      <c r="AC11" s="622"/>
      <c r="AD11" s="619">
        <v>329251</v>
      </c>
      <c r="AE11" s="611"/>
      <c r="AF11" s="611"/>
      <c r="AG11" s="611"/>
      <c r="AH11" s="611"/>
      <c r="AI11" s="611"/>
      <c r="AJ11" s="611"/>
      <c r="AK11" s="612"/>
      <c r="AL11" s="615">
        <v>3.8</v>
      </c>
      <c r="AM11" s="616"/>
      <c r="AN11" s="616"/>
      <c r="AO11" s="617"/>
      <c r="AP11" s="607" t="s">
        <v>253</v>
      </c>
      <c r="AQ11" s="608"/>
      <c r="AR11" s="608"/>
      <c r="AS11" s="608"/>
      <c r="AT11" s="608"/>
      <c r="AU11" s="608"/>
      <c r="AV11" s="608"/>
      <c r="AW11" s="608"/>
      <c r="AX11" s="608"/>
      <c r="AY11" s="608"/>
      <c r="AZ11" s="608"/>
      <c r="BA11" s="608"/>
      <c r="BB11" s="608"/>
      <c r="BC11" s="608"/>
      <c r="BD11" s="608"/>
      <c r="BE11" s="608"/>
      <c r="BF11" s="609"/>
      <c r="BG11" s="610">
        <v>28581</v>
      </c>
      <c r="BH11" s="611"/>
      <c r="BI11" s="611"/>
      <c r="BJ11" s="611"/>
      <c r="BK11" s="611"/>
      <c r="BL11" s="611"/>
      <c r="BM11" s="611"/>
      <c r="BN11" s="612"/>
      <c r="BO11" s="613">
        <v>1.9</v>
      </c>
      <c r="BP11" s="613"/>
      <c r="BQ11" s="613"/>
      <c r="BR11" s="613"/>
      <c r="BS11" s="614" t="s">
        <v>133</v>
      </c>
      <c r="BT11" s="614"/>
      <c r="BU11" s="614"/>
      <c r="BV11" s="614"/>
      <c r="BW11" s="614"/>
      <c r="BX11" s="614"/>
      <c r="BY11" s="614"/>
      <c r="BZ11" s="614"/>
      <c r="CA11" s="614"/>
      <c r="CB11" s="618"/>
      <c r="CD11" s="607" t="s">
        <v>254</v>
      </c>
      <c r="CE11" s="608"/>
      <c r="CF11" s="608"/>
      <c r="CG11" s="608"/>
      <c r="CH11" s="608"/>
      <c r="CI11" s="608"/>
      <c r="CJ11" s="608"/>
      <c r="CK11" s="608"/>
      <c r="CL11" s="608"/>
      <c r="CM11" s="608"/>
      <c r="CN11" s="608"/>
      <c r="CO11" s="608"/>
      <c r="CP11" s="608"/>
      <c r="CQ11" s="609"/>
      <c r="CR11" s="610">
        <v>1052914</v>
      </c>
      <c r="CS11" s="611"/>
      <c r="CT11" s="611"/>
      <c r="CU11" s="611"/>
      <c r="CV11" s="611"/>
      <c r="CW11" s="611"/>
      <c r="CX11" s="611"/>
      <c r="CY11" s="612"/>
      <c r="CZ11" s="613">
        <v>5.7</v>
      </c>
      <c r="DA11" s="613"/>
      <c r="DB11" s="613"/>
      <c r="DC11" s="613"/>
      <c r="DD11" s="619">
        <v>385290</v>
      </c>
      <c r="DE11" s="611"/>
      <c r="DF11" s="611"/>
      <c r="DG11" s="611"/>
      <c r="DH11" s="611"/>
      <c r="DI11" s="611"/>
      <c r="DJ11" s="611"/>
      <c r="DK11" s="611"/>
      <c r="DL11" s="611"/>
      <c r="DM11" s="611"/>
      <c r="DN11" s="611"/>
      <c r="DO11" s="611"/>
      <c r="DP11" s="612"/>
      <c r="DQ11" s="619">
        <v>414589</v>
      </c>
      <c r="DR11" s="611"/>
      <c r="DS11" s="611"/>
      <c r="DT11" s="611"/>
      <c r="DU11" s="611"/>
      <c r="DV11" s="611"/>
      <c r="DW11" s="611"/>
      <c r="DX11" s="611"/>
      <c r="DY11" s="611"/>
      <c r="DZ11" s="611"/>
      <c r="EA11" s="611"/>
      <c r="EB11" s="611"/>
      <c r="EC11" s="620"/>
    </row>
    <row r="12" spans="2:143" ht="11.25" customHeight="1" x14ac:dyDescent="0.15">
      <c r="B12" s="607" t="s">
        <v>255</v>
      </c>
      <c r="C12" s="608"/>
      <c r="D12" s="608"/>
      <c r="E12" s="608"/>
      <c r="F12" s="608"/>
      <c r="G12" s="608"/>
      <c r="H12" s="608"/>
      <c r="I12" s="608"/>
      <c r="J12" s="608"/>
      <c r="K12" s="608"/>
      <c r="L12" s="608"/>
      <c r="M12" s="608"/>
      <c r="N12" s="608"/>
      <c r="O12" s="608"/>
      <c r="P12" s="608"/>
      <c r="Q12" s="609"/>
      <c r="R12" s="610" t="s">
        <v>233</v>
      </c>
      <c r="S12" s="611"/>
      <c r="T12" s="611"/>
      <c r="U12" s="611"/>
      <c r="V12" s="611"/>
      <c r="W12" s="611"/>
      <c r="X12" s="611"/>
      <c r="Y12" s="612"/>
      <c r="Z12" s="613" t="s">
        <v>133</v>
      </c>
      <c r="AA12" s="613"/>
      <c r="AB12" s="613"/>
      <c r="AC12" s="613"/>
      <c r="AD12" s="614" t="s">
        <v>233</v>
      </c>
      <c r="AE12" s="614"/>
      <c r="AF12" s="614"/>
      <c r="AG12" s="614"/>
      <c r="AH12" s="614"/>
      <c r="AI12" s="614"/>
      <c r="AJ12" s="614"/>
      <c r="AK12" s="614"/>
      <c r="AL12" s="615" t="s">
        <v>233</v>
      </c>
      <c r="AM12" s="616"/>
      <c r="AN12" s="616"/>
      <c r="AO12" s="617"/>
      <c r="AP12" s="607" t="s">
        <v>256</v>
      </c>
      <c r="AQ12" s="608"/>
      <c r="AR12" s="608"/>
      <c r="AS12" s="608"/>
      <c r="AT12" s="608"/>
      <c r="AU12" s="608"/>
      <c r="AV12" s="608"/>
      <c r="AW12" s="608"/>
      <c r="AX12" s="608"/>
      <c r="AY12" s="608"/>
      <c r="AZ12" s="608"/>
      <c r="BA12" s="608"/>
      <c r="BB12" s="608"/>
      <c r="BC12" s="608"/>
      <c r="BD12" s="608"/>
      <c r="BE12" s="608"/>
      <c r="BF12" s="609"/>
      <c r="BG12" s="610">
        <v>603345</v>
      </c>
      <c r="BH12" s="611"/>
      <c r="BI12" s="611"/>
      <c r="BJ12" s="611"/>
      <c r="BK12" s="611"/>
      <c r="BL12" s="611"/>
      <c r="BM12" s="611"/>
      <c r="BN12" s="612"/>
      <c r="BO12" s="613">
        <v>40</v>
      </c>
      <c r="BP12" s="613"/>
      <c r="BQ12" s="613"/>
      <c r="BR12" s="613"/>
      <c r="BS12" s="614" t="s">
        <v>233</v>
      </c>
      <c r="BT12" s="614"/>
      <c r="BU12" s="614"/>
      <c r="BV12" s="614"/>
      <c r="BW12" s="614"/>
      <c r="BX12" s="614"/>
      <c r="BY12" s="614"/>
      <c r="BZ12" s="614"/>
      <c r="CA12" s="614"/>
      <c r="CB12" s="618"/>
      <c r="CD12" s="607" t="s">
        <v>257</v>
      </c>
      <c r="CE12" s="608"/>
      <c r="CF12" s="608"/>
      <c r="CG12" s="608"/>
      <c r="CH12" s="608"/>
      <c r="CI12" s="608"/>
      <c r="CJ12" s="608"/>
      <c r="CK12" s="608"/>
      <c r="CL12" s="608"/>
      <c r="CM12" s="608"/>
      <c r="CN12" s="608"/>
      <c r="CO12" s="608"/>
      <c r="CP12" s="608"/>
      <c r="CQ12" s="609"/>
      <c r="CR12" s="610">
        <v>1111885</v>
      </c>
      <c r="CS12" s="611"/>
      <c r="CT12" s="611"/>
      <c r="CU12" s="611"/>
      <c r="CV12" s="611"/>
      <c r="CW12" s="611"/>
      <c r="CX12" s="611"/>
      <c r="CY12" s="612"/>
      <c r="CZ12" s="613">
        <v>6</v>
      </c>
      <c r="DA12" s="613"/>
      <c r="DB12" s="613"/>
      <c r="DC12" s="613"/>
      <c r="DD12" s="619">
        <v>196236</v>
      </c>
      <c r="DE12" s="611"/>
      <c r="DF12" s="611"/>
      <c r="DG12" s="611"/>
      <c r="DH12" s="611"/>
      <c r="DI12" s="611"/>
      <c r="DJ12" s="611"/>
      <c r="DK12" s="611"/>
      <c r="DL12" s="611"/>
      <c r="DM12" s="611"/>
      <c r="DN12" s="611"/>
      <c r="DO12" s="611"/>
      <c r="DP12" s="612"/>
      <c r="DQ12" s="619">
        <v>333445</v>
      </c>
      <c r="DR12" s="611"/>
      <c r="DS12" s="611"/>
      <c r="DT12" s="611"/>
      <c r="DU12" s="611"/>
      <c r="DV12" s="611"/>
      <c r="DW12" s="611"/>
      <c r="DX12" s="611"/>
      <c r="DY12" s="611"/>
      <c r="DZ12" s="611"/>
      <c r="EA12" s="611"/>
      <c r="EB12" s="611"/>
      <c r="EC12" s="620"/>
    </row>
    <row r="13" spans="2:143" ht="11.25" customHeight="1" x14ac:dyDescent="0.15">
      <c r="B13" s="607" t="s">
        <v>258</v>
      </c>
      <c r="C13" s="608"/>
      <c r="D13" s="608"/>
      <c r="E13" s="608"/>
      <c r="F13" s="608"/>
      <c r="G13" s="608"/>
      <c r="H13" s="608"/>
      <c r="I13" s="608"/>
      <c r="J13" s="608"/>
      <c r="K13" s="608"/>
      <c r="L13" s="608"/>
      <c r="M13" s="608"/>
      <c r="N13" s="608"/>
      <c r="O13" s="608"/>
      <c r="P13" s="608"/>
      <c r="Q13" s="609"/>
      <c r="R13" s="610" t="s">
        <v>233</v>
      </c>
      <c r="S13" s="611"/>
      <c r="T13" s="611"/>
      <c r="U13" s="611"/>
      <c r="V13" s="611"/>
      <c r="W13" s="611"/>
      <c r="X13" s="611"/>
      <c r="Y13" s="612"/>
      <c r="Z13" s="613" t="s">
        <v>133</v>
      </c>
      <c r="AA13" s="613"/>
      <c r="AB13" s="613"/>
      <c r="AC13" s="613"/>
      <c r="AD13" s="614" t="s">
        <v>233</v>
      </c>
      <c r="AE13" s="614"/>
      <c r="AF13" s="614"/>
      <c r="AG13" s="614"/>
      <c r="AH13" s="614"/>
      <c r="AI13" s="614"/>
      <c r="AJ13" s="614"/>
      <c r="AK13" s="614"/>
      <c r="AL13" s="615" t="s">
        <v>233</v>
      </c>
      <c r="AM13" s="616"/>
      <c r="AN13" s="616"/>
      <c r="AO13" s="617"/>
      <c r="AP13" s="607" t="s">
        <v>259</v>
      </c>
      <c r="AQ13" s="608"/>
      <c r="AR13" s="608"/>
      <c r="AS13" s="608"/>
      <c r="AT13" s="608"/>
      <c r="AU13" s="608"/>
      <c r="AV13" s="608"/>
      <c r="AW13" s="608"/>
      <c r="AX13" s="608"/>
      <c r="AY13" s="608"/>
      <c r="AZ13" s="608"/>
      <c r="BA13" s="608"/>
      <c r="BB13" s="608"/>
      <c r="BC13" s="608"/>
      <c r="BD13" s="608"/>
      <c r="BE13" s="608"/>
      <c r="BF13" s="609"/>
      <c r="BG13" s="610">
        <v>579925</v>
      </c>
      <c r="BH13" s="611"/>
      <c r="BI13" s="611"/>
      <c r="BJ13" s="611"/>
      <c r="BK13" s="611"/>
      <c r="BL13" s="611"/>
      <c r="BM13" s="611"/>
      <c r="BN13" s="612"/>
      <c r="BO13" s="613">
        <v>38.4</v>
      </c>
      <c r="BP13" s="613"/>
      <c r="BQ13" s="613"/>
      <c r="BR13" s="613"/>
      <c r="BS13" s="614" t="s">
        <v>233</v>
      </c>
      <c r="BT13" s="614"/>
      <c r="BU13" s="614"/>
      <c r="BV13" s="614"/>
      <c r="BW13" s="614"/>
      <c r="BX13" s="614"/>
      <c r="BY13" s="614"/>
      <c r="BZ13" s="614"/>
      <c r="CA13" s="614"/>
      <c r="CB13" s="618"/>
      <c r="CD13" s="607" t="s">
        <v>260</v>
      </c>
      <c r="CE13" s="608"/>
      <c r="CF13" s="608"/>
      <c r="CG13" s="608"/>
      <c r="CH13" s="608"/>
      <c r="CI13" s="608"/>
      <c r="CJ13" s="608"/>
      <c r="CK13" s="608"/>
      <c r="CL13" s="608"/>
      <c r="CM13" s="608"/>
      <c r="CN13" s="608"/>
      <c r="CO13" s="608"/>
      <c r="CP13" s="608"/>
      <c r="CQ13" s="609"/>
      <c r="CR13" s="610">
        <v>1222829</v>
      </c>
      <c r="CS13" s="611"/>
      <c r="CT13" s="611"/>
      <c r="CU13" s="611"/>
      <c r="CV13" s="611"/>
      <c r="CW13" s="611"/>
      <c r="CX13" s="611"/>
      <c r="CY13" s="612"/>
      <c r="CZ13" s="613">
        <v>6.6</v>
      </c>
      <c r="DA13" s="613"/>
      <c r="DB13" s="613"/>
      <c r="DC13" s="613"/>
      <c r="DD13" s="619">
        <v>606194</v>
      </c>
      <c r="DE13" s="611"/>
      <c r="DF13" s="611"/>
      <c r="DG13" s="611"/>
      <c r="DH13" s="611"/>
      <c r="DI13" s="611"/>
      <c r="DJ13" s="611"/>
      <c r="DK13" s="611"/>
      <c r="DL13" s="611"/>
      <c r="DM13" s="611"/>
      <c r="DN13" s="611"/>
      <c r="DO13" s="611"/>
      <c r="DP13" s="612"/>
      <c r="DQ13" s="619">
        <v>460775</v>
      </c>
      <c r="DR13" s="611"/>
      <c r="DS13" s="611"/>
      <c r="DT13" s="611"/>
      <c r="DU13" s="611"/>
      <c r="DV13" s="611"/>
      <c r="DW13" s="611"/>
      <c r="DX13" s="611"/>
      <c r="DY13" s="611"/>
      <c r="DZ13" s="611"/>
      <c r="EA13" s="611"/>
      <c r="EB13" s="611"/>
      <c r="EC13" s="620"/>
    </row>
    <row r="14" spans="2:143" ht="11.25" customHeight="1" x14ac:dyDescent="0.15">
      <c r="B14" s="607" t="s">
        <v>261</v>
      </c>
      <c r="C14" s="608"/>
      <c r="D14" s="608"/>
      <c r="E14" s="608"/>
      <c r="F14" s="608"/>
      <c r="G14" s="608"/>
      <c r="H14" s="608"/>
      <c r="I14" s="608"/>
      <c r="J14" s="608"/>
      <c r="K14" s="608"/>
      <c r="L14" s="608"/>
      <c r="M14" s="608"/>
      <c r="N14" s="608"/>
      <c r="O14" s="608"/>
      <c r="P14" s="608"/>
      <c r="Q14" s="609"/>
      <c r="R14" s="610" t="s">
        <v>233</v>
      </c>
      <c r="S14" s="611"/>
      <c r="T14" s="611"/>
      <c r="U14" s="611"/>
      <c r="V14" s="611"/>
      <c r="W14" s="611"/>
      <c r="X14" s="611"/>
      <c r="Y14" s="612"/>
      <c r="Z14" s="613" t="s">
        <v>133</v>
      </c>
      <c r="AA14" s="613"/>
      <c r="AB14" s="613"/>
      <c r="AC14" s="613"/>
      <c r="AD14" s="614" t="s">
        <v>133</v>
      </c>
      <c r="AE14" s="614"/>
      <c r="AF14" s="614"/>
      <c r="AG14" s="614"/>
      <c r="AH14" s="614"/>
      <c r="AI14" s="614"/>
      <c r="AJ14" s="614"/>
      <c r="AK14" s="614"/>
      <c r="AL14" s="615" t="s">
        <v>233</v>
      </c>
      <c r="AM14" s="616"/>
      <c r="AN14" s="616"/>
      <c r="AO14" s="617"/>
      <c r="AP14" s="607" t="s">
        <v>262</v>
      </c>
      <c r="AQ14" s="608"/>
      <c r="AR14" s="608"/>
      <c r="AS14" s="608"/>
      <c r="AT14" s="608"/>
      <c r="AU14" s="608"/>
      <c r="AV14" s="608"/>
      <c r="AW14" s="608"/>
      <c r="AX14" s="608"/>
      <c r="AY14" s="608"/>
      <c r="AZ14" s="608"/>
      <c r="BA14" s="608"/>
      <c r="BB14" s="608"/>
      <c r="BC14" s="608"/>
      <c r="BD14" s="608"/>
      <c r="BE14" s="608"/>
      <c r="BF14" s="609"/>
      <c r="BG14" s="610">
        <v>70932</v>
      </c>
      <c r="BH14" s="611"/>
      <c r="BI14" s="611"/>
      <c r="BJ14" s="611"/>
      <c r="BK14" s="611"/>
      <c r="BL14" s="611"/>
      <c r="BM14" s="611"/>
      <c r="BN14" s="612"/>
      <c r="BO14" s="613">
        <v>4.7</v>
      </c>
      <c r="BP14" s="613"/>
      <c r="BQ14" s="613"/>
      <c r="BR14" s="613"/>
      <c r="BS14" s="614" t="s">
        <v>233</v>
      </c>
      <c r="BT14" s="614"/>
      <c r="BU14" s="614"/>
      <c r="BV14" s="614"/>
      <c r="BW14" s="614"/>
      <c r="BX14" s="614"/>
      <c r="BY14" s="614"/>
      <c r="BZ14" s="614"/>
      <c r="CA14" s="614"/>
      <c r="CB14" s="618"/>
      <c r="CD14" s="607" t="s">
        <v>263</v>
      </c>
      <c r="CE14" s="608"/>
      <c r="CF14" s="608"/>
      <c r="CG14" s="608"/>
      <c r="CH14" s="608"/>
      <c r="CI14" s="608"/>
      <c r="CJ14" s="608"/>
      <c r="CK14" s="608"/>
      <c r="CL14" s="608"/>
      <c r="CM14" s="608"/>
      <c r="CN14" s="608"/>
      <c r="CO14" s="608"/>
      <c r="CP14" s="608"/>
      <c r="CQ14" s="609"/>
      <c r="CR14" s="610">
        <v>430024</v>
      </c>
      <c r="CS14" s="611"/>
      <c r="CT14" s="611"/>
      <c r="CU14" s="611"/>
      <c r="CV14" s="611"/>
      <c r="CW14" s="611"/>
      <c r="CX14" s="611"/>
      <c r="CY14" s="612"/>
      <c r="CZ14" s="613">
        <v>2.2999999999999998</v>
      </c>
      <c r="DA14" s="613"/>
      <c r="DB14" s="613"/>
      <c r="DC14" s="613"/>
      <c r="DD14" s="619">
        <v>13653</v>
      </c>
      <c r="DE14" s="611"/>
      <c r="DF14" s="611"/>
      <c r="DG14" s="611"/>
      <c r="DH14" s="611"/>
      <c r="DI14" s="611"/>
      <c r="DJ14" s="611"/>
      <c r="DK14" s="611"/>
      <c r="DL14" s="611"/>
      <c r="DM14" s="611"/>
      <c r="DN14" s="611"/>
      <c r="DO14" s="611"/>
      <c r="DP14" s="612"/>
      <c r="DQ14" s="619">
        <v>412971</v>
      </c>
      <c r="DR14" s="611"/>
      <c r="DS14" s="611"/>
      <c r="DT14" s="611"/>
      <c r="DU14" s="611"/>
      <c r="DV14" s="611"/>
      <c r="DW14" s="611"/>
      <c r="DX14" s="611"/>
      <c r="DY14" s="611"/>
      <c r="DZ14" s="611"/>
      <c r="EA14" s="611"/>
      <c r="EB14" s="611"/>
      <c r="EC14" s="620"/>
    </row>
    <row r="15" spans="2:143" ht="11.25" customHeight="1" x14ac:dyDescent="0.15">
      <c r="B15" s="607" t="s">
        <v>264</v>
      </c>
      <c r="C15" s="608"/>
      <c r="D15" s="608"/>
      <c r="E15" s="608"/>
      <c r="F15" s="608"/>
      <c r="G15" s="608"/>
      <c r="H15" s="608"/>
      <c r="I15" s="608"/>
      <c r="J15" s="608"/>
      <c r="K15" s="608"/>
      <c r="L15" s="608"/>
      <c r="M15" s="608"/>
      <c r="N15" s="608"/>
      <c r="O15" s="608"/>
      <c r="P15" s="608"/>
      <c r="Q15" s="609"/>
      <c r="R15" s="610" t="s">
        <v>233</v>
      </c>
      <c r="S15" s="611"/>
      <c r="T15" s="611"/>
      <c r="U15" s="611"/>
      <c r="V15" s="611"/>
      <c r="W15" s="611"/>
      <c r="X15" s="611"/>
      <c r="Y15" s="612"/>
      <c r="Z15" s="613" t="s">
        <v>233</v>
      </c>
      <c r="AA15" s="613"/>
      <c r="AB15" s="613"/>
      <c r="AC15" s="613"/>
      <c r="AD15" s="614" t="s">
        <v>133</v>
      </c>
      <c r="AE15" s="614"/>
      <c r="AF15" s="614"/>
      <c r="AG15" s="614"/>
      <c r="AH15" s="614"/>
      <c r="AI15" s="614"/>
      <c r="AJ15" s="614"/>
      <c r="AK15" s="614"/>
      <c r="AL15" s="615" t="s">
        <v>233</v>
      </c>
      <c r="AM15" s="616"/>
      <c r="AN15" s="616"/>
      <c r="AO15" s="617"/>
      <c r="AP15" s="607" t="s">
        <v>265</v>
      </c>
      <c r="AQ15" s="608"/>
      <c r="AR15" s="608"/>
      <c r="AS15" s="608"/>
      <c r="AT15" s="608"/>
      <c r="AU15" s="608"/>
      <c r="AV15" s="608"/>
      <c r="AW15" s="608"/>
      <c r="AX15" s="608"/>
      <c r="AY15" s="608"/>
      <c r="AZ15" s="608"/>
      <c r="BA15" s="608"/>
      <c r="BB15" s="608"/>
      <c r="BC15" s="608"/>
      <c r="BD15" s="608"/>
      <c r="BE15" s="608"/>
      <c r="BF15" s="609"/>
      <c r="BG15" s="610">
        <v>115512</v>
      </c>
      <c r="BH15" s="611"/>
      <c r="BI15" s="611"/>
      <c r="BJ15" s="611"/>
      <c r="BK15" s="611"/>
      <c r="BL15" s="611"/>
      <c r="BM15" s="611"/>
      <c r="BN15" s="612"/>
      <c r="BO15" s="613">
        <v>7.7</v>
      </c>
      <c r="BP15" s="613"/>
      <c r="BQ15" s="613"/>
      <c r="BR15" s="613"/>
      <c r="BS15" s="614" t="s">
        <v>233</v>
      </c>
      <c r="BT15" s="614"/>
      <c r="BU15" s="614"/>
      <c r="BV15" s="614"/>
      <c r="BW15" s="614"/>
      <c r="BX15" s="614"/>
      <c r="BY15" s="614"/>
      <c r="BZ15" s="614"/>
      <c r="CA15" s="614"/>
      <c r="CB15" s="618"/>
      <c r="CD15" s="607" t="s">
        <v>266</v>
      </c>
      <c r="CE15" s="608"/>
      <c r="CF15" s="608"/>
      <c r="CG15" s="608"/>
      <c r="CH15" s="608"/>
      <c r="CI15" s="608"/>
      <c r="CJ15" s="608"/>
      <c r="CK15" s="608"/>
      <c r="CL15" s="608"/>
      <c r="CM15" s="608"/>
      <c r="CN15" s="608"/>
      <c r="CO15" s="608"/>
      <c r="CP15" s="608"/>
      <c r="CQ15" s="609"/>
      <c r="CR15" s="610">
        <v>1370603</v>
      </c>
      <c r="CS15" s="611"/>
      <c r="CT15" s="611"/>
      <c r="CU15" s="611"/>
      <c r="CV15" s="611"/>
      <c r="CW15" s="611"/>
      <c r="CX15" s="611"/>
      <c r="CY15" s="612"/>
      <c r="CZ15" s="613">
        <v>7.4</v>
      </c>
      <c r="DA15" s="613"/>
      <c r="DB15" s="613"/>
      <c r="DC15" s="613"/>
      <c r="DD15" s="619">
        <v>459814</v>
      </c>
      <c r="DE15" s="611"/>
      <c r="DF15" s="611"/>
      <c r="DG15" s="611"/>
      <c r="DH15" s="611"/>
      <c r="DI15" s="611"/>
      <c r="DJ15" s="611"/>
      <c r="DK15" s="611"/>
      <c r="DL15" s="611"/>
      <c r="DM15" s="611"/>
      <c r="DN15" s="611"/>
      <c r="DO15" s="611"/>
      <c r="DP15" s="612"/>
      <c r="DQ15" s="619">
        <v>858633</v>
      </c>
      <c r="DR15" s="611"/>
      <c r="DS15" s="611"/>
      <c r="DT15" s="611"/>
      <c r="DU15" s="611"/>
      <c r="DV15" s="611"/>
      <c r="DW15" s="611"/>
      <c r="DX15" s="611"/>
      <c r="DY15" s="611"/>
      <c r="DZ15" s="611"/>
      <c r="EA15" s="611"/>
      <c r="EB15" s="611"/>
      <c r="EC15" s="620"/>
    </row>
    <row r="16" spans="2:143" ht="11.25" customHeight="1" x14ac:dyDescent="0.15">
      <c r="B16" s="607" t="s">
        <v>267</v>
      </c>
      <c r="C16" s="608"/>
      <c r="D16" s="608"/>
      <c r="E16" s="608"/>
      <c r="F16" s="608"/>
      <c r="G16" s="608"/>
      <c r="H16" s="608"/>
      <c r="I16" s="608"/>
      <c r="J16" s="608"/>
      <c r="K16" s="608"/>
      <c r="L16" s="608"/>
      <c r="M16" s="608"/>
      <c r="N16" s="608"/>
      <c r="O16" s="608"/>
      <c r="P16" s="608"/>
      <c r="Q16" s="609"/>
      <c r="R16" s="610">
        <v>5940</v>
      </c>
      <c r="S16" s="611"/>
      <c r="T16" s="611"/>
      <c r="U16" s="611"/>
      <c r="V16" s="611"/>
      <c r="W16" s="611"/>
      <c r="X16" s="611"/>
      <c r="Y16" s="612"/>
      <c r="Z16" s="613">
        <v>0</v>
      </c>
      <c r="AA16" s="613"/>
      <c r="AB16" s="613"/>
      <c r="AC16" s="613"/>
      <c r="AD16" s="614">
        <v>5940</v>
      </c>
      <c r="AE16" s="614"/>
      <c r="AF16" s="614"/>
      <c r="AG16" s="614"/>
      <c r="AH16" s="614"/>
      <c r="AI16" s="614"/>
      <c r="AJ16" s="614"/>
      <c r="AK16" s="614"/>
      <c r="AL16" s="615">
        <v>0.1</v>
      </c>
      <c r="AM16" s="616"/>
      <c r="AN16" s="616"/>
      <c r="AO16" s="617"/>
      <c r="AP16" s="607" t="s">
        <v>268</v>
      </c>
      <c r="AQ16" s="608"/>
      <c r="AR16" s="608"/>
      <c r="AS16" s="608"/>
      <c r="AT16" s="608"/>
      <c r="AU16" s="608"/>
      <c r="AV16" s="608"/>
      <c r="AW16" s="608"/>
      <c r="AX16" s="608"/>
      <c r="AY16" s="608"/>
      <c r="AZ16" s="608"/>
      <c r="BA16" s="608"/>
      <c r="BB16" s="608"/>
      <c r="BC16" s="608"/>
      <c r="BD16" s="608"/>
      <c r="BE16" s="608"/>
      <c r="BF16" s="609"/>
      <c r="BG16" s="610" t="s">
        <v>233</v>
      </c>
      <c r="BH16" s="611"/>
      <c r="BI16" s="611"/>
      <c r="BJ16" s="611"/>
      <c r="BK16" s="611"/>
      <c r="BL16" s="611"/>
      <c r="BM16" s="611"/>
      <c r="BN16" s="612"/>
      <c r="BO16" s="613" t="s">
        <v>133</v>
      </c>
      <c r="BP16" s="613"/>
      <c r="BQ16" s="613"/>
      <c r="BR16" s="613"/>
      <c r="BS16" s="614" t="s">
        <v>133</v>
      </c>
      <c r="BT16" s="614"/>
      <c r="BU16" s="614"/>
      <c r="BV16" s="614"/>
      <c r="BW16" s="614"/>
      <c r="BX16" s="614"/>
      <c r="BY16" s="614"/>
      <c r="BZ16" s="614"/>
      <c r="CA16" s="614"/>
      <c r="CB16" s="618"/>
      <c r="CD16" s="607" t="s">
        <v>269</v>
      </c>
      <c r="CE16" s="608"/>
      <c r="CF16" s="608"/>
      <c r="CG16" s="608"/>
      <c r="CH16" s="608"/>
      <c r="CI16" s="608"/>
      <c r="CJ16" s="608"/>
      <c r="CK16" s="608"/>
      <c r="CL16" s="608"/>
      <c r="CM16" s="608"/>
      <c r="CN16" s="608"/>
      <c r="CO16" s="608"/>
      <c r="CP16" s="608"/>
      <c r="CQ16" s="609"/>
      <c r="CR16" s="610">
        <v>868839</v>
      </c>
      <c r="CS16" s="611"/>
      <c r="CT16" s="611"/>
      <c r="CU16" s="611"/>
      <c r="CV16" s="611"/>
      <c r="CW16" s="611"/>
      <c r="CX16" s="611"/>
      <c r="CY16" s="612"/>
      <c r="CZ16" s="613">
        <v>4.7</v>
      </c>
      <c r="DA16" s="613"/>
      <c r="DB16" s="613"/>
      <c r="DC16" s="613"/>
      <c r="DD16" s="619" t="s">
        <v>233</v>
      </c>
      <c r="DE16" s="611"/>
      <c r="DF16" s="611"/>
      <c r="DG16" s="611"/>
      <c r="DH16" s="611"/>
      <c r="DI16" s="611"/>
      <c r="DJ16" s="611"/>
      <c r="DK16" s="611"/>
      <c r="DL16" s="611"/>
      <c r="DM16" s="611"/>
      <c r="DN16" s="611"/>
      <c r="DO16" s="611"/>
      <c r="DP16" s="612"/>
      <c r="DQ16" s="619">
        <v>115814</v>
      </c>
      <c r="DR16" s="611"/>
      <c r="DS16" s="611"/>
      <c r="DT16" s="611"/>
      <c r="DU16" s="611"/>
      <c r="DV16" s="611"/>
      <c r="DW16" s="611"/>
      <c r="DX16" s="611"/>
      <c r="DY16" s="611"/>
      <c r="DZ16" s="611"/>
      <c r="EA16" s="611"/>
      <c r="EB16" s="611"/>
      <c r="EC16" s="620"/>
    </row>
    <row r="17" spans="2:133" ht="11.25" customHeight="1" x14ac:dyDescent="0.15">
      <c r="B17" s="607" t="s">
        <v>270</v>
      </c>
      <c r="C17" s="608"/>
      <c r="D17" s="608"/>
      <c r="E17" s="608"/>
      <c r="F17" s="608"/>
      <c r="G17" s="608"/>
      <c r="H17" s="608"/>
      <c r="I17" s="608"/>
      <c r="J17" s="608"/>
      <c r="K17" s="608"/>
      <c r="L17" s="608"/>
      <c r="M17" s="608"/>
      <c r="N17" s="608"/>
      <c r="O17" s="608"/>
      <c r="P17" s="608"/>
      <c r="Q17" s="609"/>
      <c r="R17" s="610">
        <v>23413</v>
      </c>
      <c r="S17" s="611"/>
      <c r="T17" s="611"/>
      <c r="U17" s="611"/>
      <c r="V17" s="611"/>
      <c r="W17" s="611"/>
      <c r="X17" s="611"/>
      <c r="Y17" s="612"/>
      <c r="Z17" s="613">
        <v>0.1</v>
      </c>
      <c r="AA17" s="613"/>
      <c r="AB17" s="613"/>
      <c r="AC17" s="613"/>
      <c r="AD17" s="614">
        <v>23413</v>
      </c>
      <c r="AE17" s="614"/>
      <c r="AF17" s="614"/>
      <c r="AG17" s="614"/>
      <c r="AH17" s="614"/>
      <c r="AI17" s="614"/>
      <c r="AJ17" s="614"/>
      <c r="AK17" s="614"/>
      <c r="AL17" s="615">
        <v>0.3</v>
      </c>
      <c r="AM17" s="616"/>
      <c r="AN17" s="616"/>
      <c r="AO17" s="617"/>
      <c r="AP17" s="607" t="s">
        <v>271</v>
      </c>
      <c r="AQ17" s="608"/>
      <c r="AR17" s="608"/>
      <c r="AS17" s="608"/>
      <c r="AT17" s="608"/>
      <c r="AU17" s="608"/>
      <c r="AV17" s="608"/>
      <c r="AW17" s="608"/>
      <c r="AX17" s="608"/>
      <c r="AY17" s="608"/>
      <c r="AZ17" s="608"/>
      <c r="BA17" s="608"/>
      <c r="BB17" s="608"/>
      <c r="BC17" s="608"/>
      <c r="BD17" s="608"/>
      <c r="BE17" s="608"/>
      <c r="BF17" s="609"/>
      <c r="BG17" s="610" t="s">
        <v>133</v>
      </c>
      <c r="BH17" s="611"/>
      <c r="BI17" s="611"/>
      <c r="BJ17" s="611"/>
      <c r="BK17" s="611"/>
      <c r="BL17" s="611"/>
      <c r="BM17" s="611"/>
      <c r="BN17" s="612"/>
      <c r="BO17" s="613" t="s">
        <v>233</v>
      </c>
      <c r="BP17" s="613"/>
      <c r="BQ17" s="613"/>
      <c r="BR17" s="613"/>
      <c r="BS17" s="614" t="s">
        <v>233</v>
      </c>
      <c r="BT17" s="614"/>
      <c r="BU17" s="614"/>
      <c r="BV17" s="614"/>
      <c r="BW17" s="614"/>
      <c r="BX17" s="614"/>
      <c r="BY17" s="614"/>
      <c r="BZ17" s="614"/>
      <c r="CA17" s="614"/>
      <c r="CB17" s="618"/>
      <c r="CD17" s="607" t="s">
        <v>272</v>
      </c>
      <c r="CE17" s="608"/>
      <c r="CF17" s="608"/>
      <c r="CG17" s="608"/>
      <c r="CH17" s="608"/>
      <c r="CI17" s="608"/>
      <c r="CJ17" s="608"/>
      <c r="CK17" s="608"/>
      <c r="CL17" s="608"/>
      <c r="CM17" s="608"/>
      <c r="CN17" s="608"/>
      <c r="CO17" s="608"/>
      <c r="CP17" s="608"/>
      <c r="CQ17" s="609"/>
      <c r="CR17" s="610">
        <v>2381550</v>
      </c>
      <c r="CS17" s="611"/>
      <c r="CT17" s="611"/>
      <c r="CU17" s="611"/>
      <c r="CV17" s="611"/>
      <c r="CW17" s="611"/>
      <c r="CX17" s="611"/>
      <c r="CY17" s="612"/>
      <c r="CZ17" s="613">
        <v>12.8</v>
      </c>
      <c r="DA17" s="613"/>
      <c r="DB17" s="613"/>
      <c r="DC17" s="613"/>
      <c r="DD17" s="619" t="s">
        <v>133</v>
      </c>
      <c r="DE17" s="611"/>
      <c r="DF17" s="611"/>
      <c r="DG17" s="611"/>
      <c r="DH17" s="611"/>
      <c r="DI17" s="611"/>
      <c r="DJ17" s="611"/>
      <c r="DK17" s="611"/>
      <c r="DL17" s="611"/>
      <c r="DM17" s="611"/>
      <c r="DN17" s="611"/>
      <c r="DO17" s="611"/>
      <c r="DP17" s="612"/>
      <c r="DQ17" s="619">
        <v>2271296</v>
      </c>
      <c r="DR17" s="611"/>
      <c r="DS17" s="611"/>
      <c r="DT17" s="611"/>
      <c r="DU17" s="611"/>
      <c r="DV17" s="611"/>
      <c r="DW17" s="611"/>
      <c r="DX17" s="611"/>
      <c r="DY17" s="611"/>
      <c r="DZ17" s="611"/>
      <c r="EA17" s="611"/>
      <c r="EB17" s="611"/>
      <c r="EC17" s="620"/>
    </row>
    <row r="18" spans="2:133" ht="11.25" customHeight="1" x14ac:dyDescent="0.15">
      <c r="B18" s="607" t="s">
        <v>273</v>
      </c>
      <c r="C18" s="608"/>
      <c r="D18" s="608"/>
      <c r="E18" s="608"/>
      <c r="F18" s="608"/>
      <c r="G18" s="608"/>
      <c r="H18" s="608"/>
      <c r="I18" s="608"/>
      <c r="J18" s="608"/>
      <c r="K18" s="608"/>
      <c r="L18" s="608"/>
      <c r="M18" s="608"/>
      <c r="N18" s="608"/>
      <c r="O18" s="608"/>
      <c r="P18" s="608"/>
      <c r="Q18" s="609"/>
      <c r="R18" s="610">
        <v>6029</v>
      </c>
      <c r="S18" s="611"/>
      <c r="T18" s="611"/>
      <c r="U18" s="611"/>
      <c r="V18" s="611"/>
      <c r="W18" s="611"/>
      <c r="X18" s="611"/>
      <c r="Y18" s="612"/>
      <c r="Z18" s="613">
        <v>0</v>
      </c>
      <c r="AA18" s="613"/>
      <c r="AB18" s="613"/>
      <c r="AC18" s="613"/>
      <c r="AD18" s="614">
        <v>6029</v>
      </c>
      <c r="AE18" s="614"/>
      <c r="AF18" s="614"/>
      <c r="AG18" s="614"/>
      <c r="AH18" s="614"/>
      <c r="AI18" s="614"/>
      <c r="AJ18" s="614"/>
      <c r="AK18" s="614"/>
      <c r="AL18" s="615">
        <v>0.1</v>
      </c>
      <c r="AM18" s="616"/>
      <c r="AN18" s="616"/>
      <c r="AO18" s="617"/>
      <c r="AP18" s="607" t="s">
        <v>274</v>
      </c>
      <c r="AQ18" s="608"/>
      <c r="AR18" s="608"/>
      <c r="AS18" s="608"/>
      <c r="AT18" s="608"/>
      <c r="AU18" s="608"/>
      <c r="AV18" s="608"/>
      <c r="AW18" s="608"/>
      <c r="AX18" s="608"/>
      <c r="AY18" s="608"/>
      <c r="AZ18" s="608"/>
      <c r="BA18" s="608"/>
      <c r="BB18" s="608"/>
      <c r="BC18" s="608"/>
      <c r="BD18" s="608"/>
      <c r="BE18" s="608"/>
      <c r="BF18" s="609"/>
      <c r="BG18" s="610" t="s">
        <v>233</v>
      </c>
      <c r="BH18" s="611"/>
      <c r="BI18" s="611"/>
      <c r="BJ18" s="611"/>
      <c r="BK18" s="611"/>
      <c r="BL18" s="611"/>
      <c r="BM18" s="611"/>
      <c r="BN18" s="612"/>
      <c r="BO18" s="613" t="s">
        <v>133</v>
      </c>
      <c r="BP18" s="613"/>
      <c r="BQ18" s="613"/>
      <c r="BR18" s="613"/>
      <c r="BS18" s="614" t="s">
        <v>233</v>
      </c>
      <c r="BT18" s="614"/>
      <c r="BU18" s="614"/>
      <c r="BV18" s="614"/>
      <c r="BW18" s="614"/>
      <c r="BX18" s="614"/>
      <c r="BY18" s="614"/>
      <c r="BZ18" s="614"/>
      <c r="CA18" s="614"/>
      <c r="CB18" s="618"/>
      <c r="CD18" s="607" t="s">
        <v>275</v>
      </c>
      <c r="CE18" s="608"/>
      <c r="CF18" s="608"/>
      <c r="CG18" s="608"/>
      <c r="CH18" s="608"/>
      <c r="CI18" s="608"/>
      <c r="CJ18" s="608"/>
      <c r="CK18" s="608"/>
      <c r="CL18" s="608"/>
      <c r="CM18" s="608"/>
      <c r="CN18" s="608"/>
      <c r="CO18" s="608"/>
      <c r="CP18" s="608"/>
      <c r="CQ18" s="609"/>
      <c r="CR18" s="610" t="s">
        <v>133</v>
      </c>
      <c r="CS18" s="611"/>
      <c r="CT18" s="611"/>
      <c r="CU18" s="611"/>
      <c r="CV18" s="611"/>
      <c r="CW18" s="611"/>
      <c r="CX18" s="611"/>
      <c r="CY18" s="612"/>
      <c r="CZ18" s="613" t="s">
        <v>233</v>
      </c>
      <c r="DA18" s="613"/>
      <c r="DB18" s="613"/>
      <c r="DC18" s="613"/>
      <c r="DD18" s="619" t="s">
        <v>133</v>
      </c>
      <c r="DE18" s="611"/>
      <c r="DF18" s="611"/>
      <c r="DG18" s="611"/>
      <c r="DH18" s="611"/>
      <c r="DI18" s="611"/>
      <c r="DJ18" s="611"/>
      <c r="DK18" s="611"/>
      <c r="DL18" s="611"/>
      <c r="DM18" s="611"/>
      <c r="DN18" s="611"/>
      <c r="DO18" s="611"/>
      <c r="DP18" s="612"/>
      <c r="DQ18" s="619" t="s">
        <v>133</v>
      </c>
      <c r="DR18" s="611"/>
      <c r="DS18" s="611"/>
      <c r="DT18" s="611"/>
      <c r="DU18" s="611"/>
      <c r="DV18" s="611"/>
      <c r="DW18" s="611"/>
      <c r="DX18" s="611"/>
      <c r="DY18" s="611"/>
      <c r="DZ18" s="611"/>
      <c r="EA18" s="611"/>
      <c r="EB18" s="611"/>
      <c r="EC18" s="620"/>
    </row>
    <row r="19" spans="2:133" ht="11.25" customHeight="1" x14ac:dyDescent="0.15">
      <c r="B19" s="607" t="s">
        <v>276</v>
      </c>
      <c r="C19" s="608"/>
      <c r="D19" s="608"/>
      <c r="E19" s="608"/>
      <c r="F19" s="608"/>
      <c r="G19" s="608"/>
      <c r="H19" s="608"/>
      <c r="I19" s="608"/>
      <c r="J19" s="608"/>
      <c r="K19" s="608"/>
      <c r="L19" s="608"/>
      <c r="M19" s="608"/>
      <c r="N19" s="608"/>
      <c r="O19" s="608"/>
      <c r="P19" s="608"/>
      <c r="Q19" s="609"/>
      <c r="R19" s="610">
        <v>5834</v>
      </c>
      <c r="S19" s="611"/>
      <c r="T19" s="611"/>
      <c r="U19" s="611"/>
      <c r="V19" s="611"/>
      <c r="W19" s="611"/>
      <c r="X19" s="611"/>
      <c r="Y19" s="612"/>
      <c r="Z19" s="613">
        <v>0</v>
      </c>
      <c r="AA19" s="613"/>
      <c r="AB19" s="613"/>
      <c r="AC19" s="613"/>
      <c r="AD19" s="614">
        <v>5834</v>
      </c>
      <c r="AE19" s="614"/>
      <c r="AF19" s="614"/>
      <c r="AG19" s="614"/>
      <c r="AH19" s="614"/>
      <c r="AI19" s="614"/>
      <c r="AJ19" s="614"/>
      <c r="AK19" s="614"/>
      <c r="AL19" s="615">
        <v>0.1</v>
      </c>
      <c r="AM19" s="616"/>
      <c r="AN19" s="616"/>
      <c r="AO19" s="617"/>
      <c r="AP19" s="607" t="s">
        <v>277</v>
      </c>
      <c r="AQ19" s="608"/>
      <c r="AR19" s="608"/>
      <c r="AS19" s="608"/>
      <c r="AT19" s="608"/>
      <c r="AU19" s="608"/>
      <c r="AV19" s="608"/>
      <c r="AW19" s="608"/>
      <c r="AX19" s="608"/>
      <c r="AY19" s="608"/>
      <c r="AZ19" s="608"/>
      <c r="BA19" s="608"/>
      <c r="BB19" s="608"/>
      <c r="BC19" s="608"/>
      <c r="BD19" s="608"/>
      <c r="BE19" s="608"/>
      <c r="BF19" s="609"/>
      <c r="BG19" s="610" t="s">
        <v>133</v>
      </c>
      <c r="BH19" s="611"/>
      <c r="BI19" s="611"/>
      <c r="BJ19" s="611"/>
      <c r="BK19" s="611"/>
      <c r="BL19" s="611"/>
      <c r="BM19" s="611"/>
      <c r="BN19" s="612"/>
      <c r="BO19" s="613" t="s">
        <v>233</v>
      </c>
      <c r="BP19" s="613"/>
      <c r="BQ19" s="613"/>
      <c r="BR19" s="613"/>
      <c r="BS19" s="614" t="s">
        <v>133</v>
      </c>
      <c r="BT19" s="614"/>
      <c r="BU19" s="614"/>
      <c r="BV19" s="614"/>
      <c r="BW19" s="614"/>
      <c r="BX19" s="614"/>
      <c r="BY19" s="614"/>
      <c r="BZ19" s="614"/>
      <c r="CA19" s="614"/>
      <c r="CB19" s="618"/>
      <c r="CD19" s="607" t="s">
        <v>278</v>
      </c>
      <c r="CE19" s="608"/>
      <c r="CF19" s="608"/>
      <c r="CG19" s="608"/>
      <c r="CH19" s="608"/>
      <c r="CI19" s="608"/>
      <c r="CJ19" s="608"/>
      <c r="CK19" s="608"/>
      <c r="CL19" s="608"/>
      <c r="CM19" s="608"/>
      <c r="CN19" s="608"/>
      <c r="CO19" s="608"/>
      <c r="CP19" s="608"/>
      <c r="CQ19" s="609"/>
      <c r="CR19" s="610" t="s">
        <v>133</v>
      </c>
      <c r="CS19" s="611"/>
      <c r="CT19" s="611"/>
      <c r="CU19" s="611"/>
      <c r="CV19" s="611"/>
      <c r="CW19" s="611"/>
      <c r="CX19" s="611"/>
      <c r="CY19" s="612"/>
      <c r="CZ19" s="613" t="s">
        <v>133</v>
      </c>
      <c r="DA19" s="613"/>
      <c r="DB19" s="613"/>
      <c r="DC19" s="613"/>
      <c r="DD19" s="619" t="s">
        <v>233</v>
      </c>
      <c r="DE19" s="611"/>
      <c r="DF19" s="611"/>
      <c r="DG19" s="611"/>
      <c r="DH19" s="611"/>
      <c r="DI19" s="611"/>
      <c r="DJ19" s="611"/>
      <c r="DK19" s="611"/>
      <c r="DL19" s="611"/>
      <c r="DM19" s="611"/>
      <c r="DN19" s="611"/>
      <c r="DO19" s="611"/>
      <c r="DP19" s="612"/>
      <c r="DQ19" s="619" t="s">
        <v>233</v>
      </c>
      <c r="DR19" s="611"/>
      <c r="DS19" s="611"/>
      <c r="DT19" s="611"/>
      <c r="DU19" s="611"/>
      <c r="DV19" s="611"/>
      <c r="DW19" s="611"/>
      <c r="DX19" s="611"/>
      <c r="DY19" s="611"/>
      <c r="DZ19" s="611"/>
      <c r="EA19" s="611"/>
      <c r="EB19" s="611"/>
      <c r="EC19" s="620"/>
    </row>
    <row r="20" spans="2:133" ht="11.25" customHeight="1" x14ac:dyDescent="0.15">
      <c r="B20" s="623" t="s">
        <v>279</v>
      </c>
      <c r="C20" s="624"/>
      <c r="D20" s="624"/>
      <c r="E20" s="624"/>
      <c r="F20" s="624"/>
      <c r="G20" s="624"/>
      <c r="H20" s="624"/>
      <c r="I20" s="624"/>
      <c r="J20" s="624"/>
      <c r="K20" s="624"/>
      <c r="L20" s="624"/>
      <c r="M20" s="624"/>
      <c r="N20" s="624"/>
      <c r="O20" s="624"/>
      <c r="P20" s="624"/>
      <c r="Q20" s="625"/>
      <c r="R20" s="610">
        <v>195</v>
      </c>
      <c r="S20" s="611"/>
      <c r="T20" s="611"/>
      <c r="U20" s="611"/>
      <c r="V20" s="611"/>
      <c r="W20" s="611"/>
      <c r="X20" s="611"/>
      <c r="Y20" s="612"/>
      <c r="Z20" s="613">
        <v>0</v>
      </c>
      <c r="AA20" s="613"/>
      <c r="AB20" s="613"/>
      <c r="AC20" s="613"/>
      <c r="AD20" s="614">
        <v>195</v>
      </c>
      <c r="AE20" s="614"/>
      <c r="AF20" s="614"/>
      <c r="AG20" s="614"/>
      <c r="AH20" s="614"/>
      <c r="AI20" s="614"/>
      <c r="AJ20" s="614"/>
      <c r="AK20" s="614"/>
      <c r="AL20" s="615">
        <v>0</v>
      </c>
      <c r="AM20" s="616"/>
      <c r="AN20" s="616"/>
      <c r="AO20" s="617"/>
      <c r="AP20" s="607" t="s">
        <v>280</v>
      </c>
      <c r="AQ20" s="608"/>
      <c r="AR20" s="608"/>
      <c r="AS20" s="608"/>
      <c r="AT20" s="608"/>
      <c r="AU20" s="608"/>
      <c r="AV20" s="608"/>
      <c r="AW20" s="608"/>
      <c r="AX20" s="608"/>
      <c r="AY20" s="608"/>
      <c r="AZ20" s="608"/>
      <c r="BA20" s="608"/>
      <c r="BB20" s="608"/>
      <c r="BC20" s="608"/>
      <c r="BD20" s="608"/>
      <c r="BE20" s="608"/>
      <c r="BF20" s="609"/>
      <c r="BG20" s="610" t="s">
        <v>233</v>
      </c>
      <c r="BH20" s="611"/>
      <c r="BI20" s="611"/>
      <c r="BJ20" s="611"/>
      <c r="BK20" s="611"/>
      <c r="BL20" s="611"/>
      <c r="BM20" s="611"/>
      <c r="BN20" s="612"/>
      <c r="BO20" s="613" t="s">
        <v>233</v>
      </c>
      <c r="BP20" s="613"/>
      <c r="BQ20" s="613"/>
      <c r="BR20" s="613"/>
      <c r="BS20" s="614" t="s">
        <v>233</v>
      </c>
      <c r="BT20" s="614"/>
      <c r="BU20" s="614"/>
      <c r="BV20" s="614"/>
      <c r="BW20" s="614"/>
      <c r="BX20" s="614"/>
      <c r="BY20" s="614"/>
      <c r="BZ20" s="614"/>
      <c r="CA20" s="614"/>
      <c r="CB20" s="618"/>
      <c r="CD20" s="607" t="s">
        <v>281</v>
      </c>
      <c r="CE20" s="608"/>
      <c r="CF20" s="608"/>
      <c r="CG20" s="608"/>
      <c r="CH20" s="608"/>
      <c r="CI20" s="608"/>
      <c r="CJ20" s="608"/>
      <c r="CK20" s="608"/>
      <c r="CL20" s="608"/>
      <c r="CM20" s="608"/>
      <c r="CN20" s="608"/>
      <c r="CO20" s="608"/>
      <c r="CP20" s="608"/>
      <c r="CQ20" s="609"/>
      <c r="CR20" s="610">
        <v>18559577</v>
      </c>
      <c r="CS20" s="611"/>
      <c r="CT20" s="611"/>
      <c r="CU20" s="611"/>
      <c r="CV20" s="611"/>
      <c r="CW20" s="611"/>
      <c r="CX20" s="611"/>
      <c r="CY20" s="612"/>
      <c r="CZ20" s="613">
        <v>100</v>
      </c>
      <c r="DA20" s="613"/>
      <c r="DB20" s="613"/>
      <c r="DC20" s="613"/>
      <c r="DD20" s="619">
        <v>4020643</v>
      </c>
      <c r="DE20" s="611"/>
      <c r="DF20" s="611"/>
      <c r="DG20" s="611"/>
      <c r="DH20" s="611"/>
      <c r="DI20" s="611"/>
      <c r="DJ20" s="611"/>
      <c r="DK20" s="611"/>
      <c r="DL20" s="611"/>
      <c r="DM20" s="611"/>
      <c r="DN20" s="611"/>
      <c r="DO20" s="611"/>
      <c r="DP20" s="612"/>
      <c r="DQ20" s="619">
        <v>9633966</v>
      </c>
      <c r="DR20" s="611"/>
      <c r="DS20" s="611"/>
      <c r="DT20" s="611"/>
      <c r="DU20" s="611"/>
      <c r="DV20" s="611"/>
      <c r="DW20" s="611"/>
      <c r="DX20" s="611"/>
      <c r="DY20" s="611"/>
      <c r="DZ20" s="611"/>
      <c r="EA20" s="611"/>
      <c r="EB20" s="611"/>
      <c r="EC20" s="620"/>
    </row>
    <row r="21" spans="2:133" ht="11.25" customHeight="1" x14ac:dyDescent="0.15">
      <c r="B21" s="607" t="s">
        <v>282</v>
      </c>
      <c r="C21" s="608"/>
      <c r="D21" s="608"/>
      <c r="E21" s="608"/>
      <c r="F21" s="608"/>
      <c r="G21" s="608"/>
      <c r="H21" s="608"/>
      <c r="I21" s="608"/>
      <c r="J21" s="608"/>
      <c r="K21" s="608"/>
      <c r="L21" s="608"/>
      <c r="M21" s="608"/>
      <c r="N21" s="608"/>
      <c r="O21" s="608"/>
      <c r="P21" s="608"/>
      <c r="Q21" s="609"/>
      <c r="R21" s="610">
        <v>7406642</v>
      </c>
      <c r="S21" s="611"/>
      <c r="T21" s="611"/>
      <c r="U21" s="611"/>
      <c r="V21" s="611"/>
      <c r="W21" s="611"/>
      <c r="X21" s="611"/>
      <c r="Y21" s="612"/>
      <c r="Z21" s="613">
        <v>39.200000000000003</v>
      </c>
      <c r="AA21" s="613"/>
      <c r="AB21" s="613"/>
      <c r="AC21" s="613"/>
      <c r="AD21" s="614">
        <v>6519964</v>
      </c>
      <c r="AE21" s="614"/>
      <c r="AF21" s="614"/>
      <c r="AG21" s="614"/>
      <c r="AH21" s="614"/>
      <c r="AI21" s="614"/>
      <c r="AJ21" s="614"/>
      <c r="AK21" s="614"/>
      <c r="AL21" s="615">
        <v>76.099999999999994</v>
      </c>
      <c r="AM21" s="616"/>
      <c r="AN21" s="616"/>
      <c r="AO21" s="617"/>
      <c r="AP21" s="607" t="s">
        <v>283</v>
      </c>
      <c r="AQ21" s="626"/>
      <c r="AR21" s="626"/>
      <c r="AS21" s="626"/>
      <c r="AT21" s="626"/>
      <c r="AU21" s="626"/>
      <c r="AV21" s="626"/>
      <c r="AW21" s="626"/>
      <c r="AX21" s="626"/>
      <c r="AY21" s="626"/>
      <c r="AZ21" s="626"/>
      <c r="BA21" s="626"/>
      <c r="BB21" s="626"/>
      <c r="BC21" s="626"/>
      <c r="BD21" s="626"/>
      <c r="BE21" s="626"/>
      <c r="BF21" s="627"/>
      <c r="BG21" s="610" t="s">
        <v>133</v>
      </c>
      <c r="BH21" s="611"/>
      <c r="BI21" s="611"/>
      <c r="BJ21" s="611"/>
      <c r="BK21" s="611"/>
      <c r="BL21" s="611"/>
      <c r="BM21" s="611"/>
      <c r="BN21" s="612"/>
      <c r="BO21" s="613" t="s">
        <v>233</v>
      </c>
      <c r="BP21" s="613"/>
      <c r="BQ21" s="613"/>
      <c r="BR21" s="613"/>
      <c r="BS21" s="614" t="s">
        <v>178</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284</v>
      </c>
      <c r="C22" s="608"/>
      <c r="D22" s="608"/>
      <c r="E22" s="608"/>
      <c r="F22" s="608"/>
      <c r="G22" s="608"/>
      <c r="H22" s="608"/>
      <c r="I22" s="608"/>
      <c r="J22" s="608"/>
      <c r="K22" s="608"/>
      <c r="L22" s="608"/>
      <c r="M22" s="608"/>
      <c r="N22" s="608"/>
      <c r="O22" s="608"/>
      <c r="P22" s="608"/>
      <c r="Q22" s="609"/>
      <c r="R22" s="610">
        <v>6519964</v>
      </c>
      <c r="S22" s="611"/>
      <c r="T22" s="611"/>
      <c r="U22" s="611"/>
      <c r="V22" s="611"/>
      <c r="W22" s="611"/>
      <c r="X22" s="611"/>
      <c r="Y22" s="612"/>
      <c r="Z22" s="613">
        <v>34.5</v>
      </c>
      <c r="AA22" s="613"/>
      <c r="AB22" s="613"/>
      <c r="AC22" s="613"/>
      <c r="AD22" s="614">
        <v>6519964</v>
      </c>
      <c r="AE22" s="614"/>
      <c r="AF22" s="614"/>
      <c r="AG22" s="614"/>
      <c r="AH22" s="614"/>
      <c r="AI22" s="614"/>
      <c r="AJ22" s="614"/>
      <c r="AK22" s="614"/>
      <c r="AL22" s="615">
        <v>76.099999999999994</v>
      </c>
      <c r="AM22" s="616"/>
      <c r="AN22" s="616"/>
      <c r="AO22" s="617"/>
      <c r="AP22" s="607" t="s">
        <v>285</v>
      </c>
      <c r="AQ22" s="626"/>
      <c r="AR22" s="626"/>
      <c r="AS22" s="626"/>
      <c r="AT22" s="626"/>
      <c r="AU22" s="626"/>
      <c r="AV22" s="626"/>
      <c r="AW22" s="626"/>
      <c r="AX22" s="626"/>
      <c r="AY22" s="626"/>
      <c r="AZ22" s="626"/>
      <c r="BA22" s="626"/>
      <c r="BB22" s="626"/>
      <c r="BC22" s="626"/>
      <c r="BD22" s="626"/>
      <c r="BE22" s="626"/>
      <c r="BF22" s="627"/>
      <c r="BG22" s="610" t="s">
        <v>133</v>
      </c>
      <c r="BH22" s="611"/>
      <c r="BI22" s="611"/>
      <c r="BJ22" s="611"/>
      <c r="BK22" s="611"/>
      <c r="BL22" s="611"/>
      <c r="BM22" s="611"/>
      <c r="BN22" s="612"/>
      <c r="BO22" s="613" t="s">
        <v>233</v>
      </c>
      <c r="BP22" s="613"/>
      <c r="BQ22" s="613"/>
      <c r="BR22" s="613"/>
      <c r="BS22" s="614" t="s">
        <v>233</v>
      </c>
      <c r="BT22" s="614"/>
      <c r="BU22" s="614"/>
      <c r="BV22" s="614"/>
      <c r="BW22" s="614"/>
      <c r="BX22" s="614"/>
      <c r="BY22" s="614"/>
      <c r="BZ22" s="614"/>
      <c r="CA22" s="614"/>
      <c r="CB22" s="618"/>
      <c r="CD22" s="592" t="s">
        <v>286</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287</v>
      </c>
      <c r="C23" s="608"/>
      <c r="D23" s="608"/>
      <c r="E23" s="608"/>
      <c r="F23" s="608"/>
      <c r="G23" s="608"/>
      <c r="H23" s="608"/>
      <c r="I23" s="608"/>
      <c r="J23" s="608"/>
      <c r="K23" s="608"/>
      <c r="L23" s="608"/>
      <c r="M23" s="608"/>
      <c r="N23" s="608"/>
      <c r="O23" s="608"/>
      <c r="P23" s="608"/>
      <c r="Q23" s="609"/>
      <c r="R23" s="610">
        <v>886678</v>
      </c>
      <c r="S23" s="611"/>
      <c r="T23" s="611"/>
      <c r="U23" s="611"/>
      <c r="V23" s="611"/>
      <c r="W23" s="611"/>
      <c r="X23" s="611"/>
      <c r="Y23" s="612"/>
      <c r="Z23" s="613">
        <v>4.7</v>
      </c>
      <c r="AA23" s="613"/>
      <c r="AB23" s="613"/>
      <c r="AC23" s="613"/>
      <c r="AD23" s="614" t="s">
        <v>133</v>
      </c>
      <c r="AE23" s="614"/>
      <c r="AF23" s="614"/>
      <c r="AG23" s="614"/>
      <c r="AH23" s="614"/>
      <c r="AI23" s="614"/>
      <c r="AJ23" s="614"/>
      <c r="AK23" s="614"/>
      <c r="AL23" s="615" t="s">
        <v>133</v>
      </c>
      <c r="AM23" s="616"/>
      <c r="AN23" s="616"/>
      <c r="AO23" s="617"/>
      <c r="AP23" s="607" t="s">
        <v>288</v>
      </c>
      <c r="AQ23" s="626"/>
      <c r="AR23" s="626"/>
      <c r="AS23" s="626"/>
      <c r="AT23" s="626"/>
      <c r="AU23" s="626"/>
      <c r="AV23" s="626"/>
      <c r="AW23" s="626"/>
      <c r="AX23" s="626"/>
      <c r="AY23" s="626"/>
      <c r="AZ23" s="626"/>
      <c r="BA23" s="626"/>
      <c r="BB23" s="626"/>
      <c r="BC23" s="626"/>
      <c r="BD23" s="626"/>
      <c r="BE23" s="626"/>
      <c r="BF23" s="627"/>
      <c r="BG23" s="610" t="s">
        <v>233</v>
      </c>
      <c r="BH23" s="611"/>
      <c r="BI23" s="611"/>
      <c r="BJ23" s="611"/>
      <c r="BK23" s="611"/>
      <c r="BL23" s="611"/>
      <c r="BM23" s="611"/>
      <c r="BN23" s="612"/>
      <c r="BO23" s="613" t="s">
        <v>133</v>
      </c>
      <c r="BP23" s="613"/>
      <c r="BQ23" s="613"/>
      <c r="BR23" s="613"/>
      <c r="BS23" s="614" t="s">
        <v>133</v>
      </c>
      <c r="BT23" s="614"/>
      <c r="BU23" s="614"/>
      <c r="BV23" s="614"/>
      <c r="BW23" s="614"/>
      <c r="BX23" s="614"/>
      <c r="BY23" s="614"/>
      <c r="BZ23" s="614"/>
      <c r="CA23" s="614"/>
      <c r="CB23" s="618"/>
      <c r="CD23" s="592" t="s">
        <v>227</v>
      </c>
      <c r="CE23" s="593"/>
      <c r="CF23" s="593"/>
      <c r="CG23" s="593"/>
      <c r="CH23" s="593"/>
      <c r="CI23" s="593"/>
      <c r="CJ23" s="593"/>
      <c r="CK23" s="593"/>
      <c r="CL23" s="593"/>
      <c r="CM23" s="593"/>
      <c r="CN23" s="593"/>
      <c r="CO23" s="593"/>
      <c r="CP23" s="593"/>
      <c r="CQ23" s="594"/>
      <c r="CR23" s="592" t="s">
        <v>289</v>
      </c>
      <c r="CS23" s="593"/>
      <c r="CT23" s="593"/>
      <c r="CU23" s="593"/>
      <c r="CV23" s="593"/>
      <c r="CW23" s="593"/>
      <c r="CX23" s="593"/>
      <c r="CY23" s="594"/>
      <c r="CZ23" s="592" t="s">
        <v>290</v>
      </c>
      <c r="DA23" s="593"/>
      <c r="DB23" s="593"/>
      <c r="DC23" s="594"/>
      <c r="DD23" s="592" t="s">
        <v>291</v>
      </c>
      <c r="DE23" s="593"/>
      <c r="DF23" s="593"/>
      <c r="DG23" s="593"/>
      <c r="DH23" s="593"/>
      <c r="DI23" s="593"/>
      <c r="DJ23" s="593"/>
      <c r="DK23" s="594"/>
      <c r="DL23" s="637" t="s">
        <v>292</v>
      </c>
      <c r="DM23" s="638"/>
      <c r="DN23" s="638"/>
      <c r="DO23" s="638"/>
      <c r="DP23" s="638"/>
      <c r="DQ23" s="638"/>
      <c r="DR23" s="638"/>
      <c r="DS23" s="638"/>
      <c r="DT23" s="638"/>
      <c r="DU23" s="638"/>
      <c r="DV23" s="639"/>
      <c r="DW23" s="592" t="s">
        <v>293</v>
      </c>
      <c r="DX23" s="593"/>
      <c r="DY23" s="593"/>
      <c r="DZ23" s="593"/>
      <c r="EA23" s="593"/>
      <c r="EB23" s="593"/>
      <c r="EC23" s="594"/>
    </row>
    <row r="24" spans="2:133" ht="11.25" customHeight="1" x14ac:dyDescent="0.15">
      <c r="B24" s="607" t="s">
        <v>294</v>
      </c>
      <c r="C24" s="608"/>
      <c r="D24" s="608"/>
      <c r="E24" s="608"/>
      <c r="F24" s="608"/>
      <c r="G24" s="608"/>
      <c r="H24" s="608"/>
      <c r="I24" s="608"/>
      <c r="J24" s="608"/>
      <c r="K24" s="608"/>
      <c r="L24" s="608"/>
      <c r="M24" s="608"/>
      <c r="N24" s="608"/>
      <c r="O24" s="608"/>
      <c r="P24" s="608"/>
      <c r="Q24" s="609"/>
      <c r="R24" s="610" t="s">
        <v>133</v>
      </c>
      <c r="S24" s="611"/>
      <c r="T24" s="611"/>
      <c r="U24" s="611"/>
      <c r="V24" s="611"/>
      <c r="W24" s="611"/>
      <c r="X24" s="611"/>
      <c r="Y24" s="612"/>
      <c r="Z24" s="613" t="s">
        <v>133</v>
      </c>
      <c r="AA24" s="613"/>
      <c r="AB24" s="613"/>
      <c r="AC24" s="613"/>
      <c r="AD24" s="614" t="s">
        <v>133</v>
      </c>
      <c r="AE24" s="614"/>
      <c r="AF24" s="614"/>
      <c r="AG24" s="614"/>
      <c r="AH24" s="614"/>
      <c r="AI24" s="614"/>
      <c r="AJ24" s="614"/>
      <c r="AK24" s="614"/>
      <c r="AL24" s="615" t="s">
        <v>233</v>
      </c>
      <c r="AM24" s="616"/>
      <c r="AN24" s="616"/>
      <c r="AO24" s="617"/>
      <c r="AP24" s="607" t="s">
        <v>295</v>
      </c>
      <c r="AQ24" s="626"/>
      <c r="AR24" s="626"/>
      <c r="AS24" s="626"/>
      <c r="AT24" s="626"/>
      <c r="AU24" s="626"/>
      <c r="AV24" s="626"/>
      <c r="AW24" s="626"/>
      <c r="AX24" s="626"/>
      <c r="AY24" s="626"/>
      <c r="AZ24" s="626"/>
      <c r="BA24" s="626"/>
      <c r="BB24" s="626"/>
      <c r="BC24" s="626"/>
      <c r="BD24" s="626"/>
      <c r="BE24" s="626"/>
      <c r="BF24" s="627"/>
      <c r="BG24" s="610" t="s">
        <v>133</v>
      </c>
      <c r="BH24" s="611"/>
      <c r="BI24" s="611"/>
      <c r="BJ24" s="611"/>
      <c r="BK24" s="611"/>
      <c r="BL24" s="611"/>
      <c r="BM24" s="611"/>
      <c r="BN24" s="612"/>
      <c r="BO24" s="613" t="s">
        <v>233</v>
      </c>
      <c r="BP24" s="613"/>
      <c r="BQ24" s="613"/>
      <c r="BR24" s="613"/>
      <c r="BS24" s="614" t="s">
        <v>233</v>
      </c>
      <c r="BT24" s="614"/>
      <c r="BU24" s="614"/>
      <c r="BV24" s="614"/>
      <c r="BW24" s="614"/>
      <c r="BX24" s="614"/>
      <c r="BY24" s="614"/>
      <c r="BZ24" s="614"/>
      <c r="CA24" s="614"/>
      <c r="CB24" s="618"/>
      <c r="CD24" s="596" t="s">
        <v>296</v>
      </c>
      <c r="CE24" s="597"/>
      <c r="CF24" s="597"/>
      <c r="CG24" s="597"/>
      <c r="CH24" s="597"/>
      <c r="CI24" s="597"/>
      <c r="CJ24" s="597"/>
      <c r="CK24" s="597"/>
      <c r="CL24" s="597"/>
      <c r="CM24" s="597"/>
      <c r="CN24" s="597"/>
      <c r="CO24" s="597"/>
      <c r="CP24" s="597"/>
      <c r="CQ24" s="598"/>
      <c r="CR24" s="599">
        <v>6576408</v>
      </c>
      <c r="CS24" s="600"/>
      <c r="CT24" s="600"/>
      <c r="CU24" s="600"/>
      <c r="CV24" s="600"/>
      <c r="CW24" s="600"/>
      <c r="CX24" s="600"/>
      <c r="CY24" s="601"/>
      <c r="CZ24" s="604">
        <v>35.4</v>
      </c>
      <c r="DA24" s="605"/>
      <c r="DB24" s="605"/>
      <c r="DC24" s="621"/>
      <c r="DD24" s="645">
        <v>4832693</v>
      </c>
      <c r="DE24" s="600"/>
      <c r="DF24" s="600"/>
      <c r="DG24" s="600"/>
      <c r="DH24" s="600"/>
      <c r="DI24" s="600"/>
      <c r="DJ24" s="600"/>
      <c r="DK24" s="601"/>
      <c r="DL24" s="645">
        <v>4530177</v>
      </c>
      <c r="DM24" s="600"/>
      <c r="DN24" s="600"/>
      <c r="DO24" s="600"/>
      <c r="DP24" s="600"/>
      <c r="DQ24" s="600"/>
      <c r="DR24" s="600"/>
      <c r="DS24" s="600"/>
      <c r="DT24" s="600"/>
      <c r="DU24" s="600"/>
      <c r="DV24" s="601"/>
      <c r="DW24" s="604">
        <v>52.4</v>
      </c>
      <c r="DX24" s="605"/>
      <c r="DY24" s="605"/>
      <c r="DZ24" s="605"/>
      <c r="EA24" s="605"/>
      <c r="EB24" s="605"/>
      <c r="EC24" s="606"/>
    </row>
    <row r="25" spans="2:133" ht="11.25" customHeight="1" x14ac:dyDescent="0.15">
      <c r="B25" s="607" t="s">
        <v>297</v>
      </c>
      <c r="C25" s="608"/>
      <c r="D25" s="608"/>
      <c r="E25" s="608"/>
      <c r="F25" s="608"/>
      <c r="G25" s="608"/>
      <c r="H25" s="608"/>
      <c r="I25" s="608"/>
      <c r="J25" s="608"/>
      <c r="K25" s="608"/>
      <c r="L25" s="608"/>
      <c r="M25" s="608"/>
      <c r="N25" s="608"/>
      <c r="O25" s="608"/>
      <c r="P25" s="608"/>
      <c r="Q25" s="609"/>
      <c r="R25" s="610">
        <v>9448631</v>
      </c>
      <c r="S25" s="611"/>
      <c r="T25" s="611"/>
      <c r="U25" s="611"/>
      <c r="V25" s="611"/>
      <c r="W25" s="611"/>
      <c r="X25" s="611"/>
      <c r="Y25" s="612"/>
      <c r="Z25" s="613">
        <v>50</v>
      </c>
      <c r="AA25" s="613"/>
      <c r="AB25" s="613"/>
      <c r="AC25" s="613"/>
      <c r="AD25" s="614">
        <v>8561953</v>
      </c>
      <c r="AE25" s="614"/>
      <c r="AF25" s="614"/>
      <c r="AG25" s="614"/>
      <c r="AH25" s="614"/>
      <c r="AI25" s="614"/>
      <c r="AJ25" s="614"/>
      <c r="AK25" s="614"/>
      <c r="AL25" s="615">
        <v>99.9</v>
      </c>
      <c r="AM25" s="616"/>
      <c r="AN25" s="616"/>
      <c r="AO25" s="617"/>
      <c r="AP25" s="607" t="s">
        <v>298</v>
      </c>
      <c r="AQ25" s="626"/>
      <c r="AR25" s="626"/>
      <c r="AS25" s="626"/>
      <c r="AT25" s="626"/>
      <c r="AU25" s="626"/>
      <c r="AV25" s="626"/>
      <c r="AW25" s="626"/>
      <c r="AX25" s="626"/>
      <c r="AY25" s="626"/>
      <c r="AZ25" s="626"/>
      <c r="BA25" s="626"/>
      <c r="BB25" s="626"/>
      <c r="BC25" s="626"/>
      <c r="BD25" s="626"/>
      <c r="BE25" s="626"/>
      <c r="BF25" s="627"/>
      <c r="BG25" s="610" t="s">
        <v>133</v>
      </c>
      <c r="BH25" s="611"/>
      <c r="BI25" s="611"/>
      <c r="BJ25" s="611"/>
      <c r="BK25" s="611"/>
      <c r="BL25" s="611"/>
      <c r="BM25" s="611"/>
      <c r="BN25" s="612"/>
      <c r="BO25" s="613" t="s">
        <v>233</v>
      </c>
      <c r="BP25" s="613"/>
      <c r="BQ25" s="613"/>
      <c r="BR25" s="613"/>
      <c r="BS25" s="614" t="s">
        <v>233</v>
      </c>
      <c r="BT25" s="614"/>
      <c r="BU25" s="614"/>
      <c r="BV25" s="614"/>
      <c r="BW25" s="614"/>
      <c r="BX25" s="614"/>
      <c r="BY25" s="614"/>
      <c r="BZ25" s="614"/>
      <c r="CA25" s="614"/>
      <c r="CB25" s="618"/>
      <c r="CD25" s="607" t="s">
        <v>299</v>
      </c>
      <c r="CE25" s="608"/>
      <c r="CF25" s="608"/>
      <c r="CG25" s="608"/>
      <c r="CH25" s="608"/>
      <c r="CI25" s="608"/>
      <c r="CJ25" s="608"/>
      <c r="CK25" s="608"/>
      <c r="CL25" s="608"/>
      <c r="CM25" s="608"/>
      <c r="CN25" s="608"/>
      <c r="CO25" s="608"/>
      <c r="CP25" s="608"/>
      <c r="CQ25" s="609"/>
      <c r="CR25" s="610">
        <v>2241976</v>
      </c>
      <c r="CS25" s="642"/>
      <c r="CT25" s="642"/>
      <c r="CU25" s="642"/>
      <c r="CV25" s="642"/>
      <c r="CW25" s="642"/>
      <c r="CX25" s="642"/>
      <c r="CY25" s="643"/>
      <c r="CZ25" s="615">
        <v>12.1</v>
      </c>
      <c r="DA25" s="640"/>
      <c r="DB25" s="640"/>
      <c r="DC25" s="644"/>
      <c r="DD25" s="619">
        <v>2026795</v>
      </c>
      <c r="DE25" s="642"/>
      <c r="DF25" s="642"/>
      <c r="DG25" s="642"/>
      <c r="DH25" s="642"/>
      <c r="DI25" s="642"/>
      <c r="DJ25" s="642"/>
      <c r="DK25" s="643"/>
      <c r="DL25" s="619">
        <v>1724390</v>
      </c>
      <c r="DM25" s="642"/>
      <c r="DN25" s="642"/>
      <c r="DO25" s="642"/>
      <c r="DP25" s="642"/>
      <c r="DQ25" s="642"/>
      <c r="DR25" s="642"/>
      <c r="DS25" s="642"/>
      <c r="DT25" s="642"/>
      <c r="DU25" s="642"/>
      <c r="DV25" s="643"/>
      <c r="DW25" s="615">
        <v>20</v>
      </c>
      <c r="DX25" s="640"/>
      <c r="DY25" s="640"/>
      <c r="DZ25" s="640"/>
      <c r="EA25" s="640"/>
      <c r="EB25" s="640"/>
      <c r="EC25" s="641"/>
    </row>
    <row r="26" spans="2:133" ht="11.25" customHeight="1" x14ac:dyDescent="0.15">
      <c r="B26" s="607" t="s">
        <v>300</v>
      </c>
      <c r="C26" s="608"/>
      <c r="D26" s="608"/>
      <c r="E26" s="608"/>
      <c r="F26" s="608"/>
      <c r="G26" s="608"/>
      <c r="H26" s="608"/>
      <c r="I26" s="608"/>
      <c r="J26" s="608"/>
      <c r="K26" s="608"/>
      <c r="L26" s="608"/>
      <c r="M26" s="608"/>
      <c r="N26" s="608"/>
      <c r="O26" s="608"/>
      <c r="P26" s="608"/>
      <c r="Q26" s="609"/>
      <c r="R26" s="610">
        <v>813</v>
      </c>
      <c r="S26" s="611"/>
      <c r="T26" s="611"/>
      <c r="U26" s="611"/>
      <c r="V26" s="611"/>
      <c r="W26" s="611"/>
      <c r="X26" s="611"/>
      <c r="Y26" s="612"/>
      <c r="Z26" s="613">
        <v>0</v>
      </c>
      <c r="AA26" s="613"/>
      <c r="AB26" s="613"/>
      <c r="AC26" s="613"/>
      <c r="AD26" s="614">
        <v>813</v>
      </c>
      <c r="AE26" s="614"/>
      <c r="AF26" s="614"/>
      <c r="AG26" s="614"/>
      <c r="AH26" s="614"/>
      <c r="AI26" s="614"/>
      <c r="AJ26" s="614"/>
      <c r="AK26" s="614"/>
      <c r="AL26" s="615">
        <v>0</v>
      </c>
      <c r="AM26" s="616"/>
      <c r="AN26" s="616"/>
      <c r="AO26" s="617"/>
      <c r="AP26" s="607" t="s">
        <v>301</v>
      </c>
      <c r="AQ26" s="626"/>
      <c r="AR26" s="626"/>
      <c r="AS26" s="626"/>
      <c r="AT26" s="626"/>
      <c r="AU26" s="626"/>
      <c r="AV26" s="626"/>
      <c r="AW26" s="626"/>
      <c r="AX26" s="626"/>
      <c r="AY26" s="626"/>
      <c r="AZ26" s="626"/>
      <c r="BA26" s="626"/>
      <c r="BB26" s="626"/>
      <c r="BC26" s="626"/>
      <c r="BD26" s="626"/>
      <c r="BE26" s="626"/>
      <c r="BF26" s="627"/>
      <c r="BG26" s="610" t="s">
        <v>233</v>
      </c>
      <c r="BH26" s="611"/>
      <c r="BI26" s="611"/>
      <c r="BJ26" s="611"/>
      <c r="BK26" s="611"/>
      <c r="BL26" s="611"/>
      <c r="BM26" s="611"/>
      <c r="BN26" s="612"/>
      <c r="BO26" s="613" t="s">
        <v>133</v>
      </c>
      <c r="BP26" s="613"/>
      <c r="BQ26" s="613"/>
      <c r="BR26" s="613"/>
      <c r="BS26" s="614" t="s">
        <v>133</v>
      </c>
      <c r="BT26" s="614"/>
      <c r="BU26" s="614"/>
      <c r="BV26" s="614"/>
      <c r="BW26" s="614"/>
      <c r="BX26" s="614"/>
      <c r="BY26" s="614"/>
      <c r="BZ26" s="614"/>
      <c r="CA26" s="614"/>
      <c r="CB26" s="618"/>
      <c r="CD26" s="607" t="s">
        <v>302</v>
      </c>
      <c r="CE26" s="608"/>
      <c r="CF26" s="608"/>
      <c r="CG26" s="608"/>
      <c r="CH26" s="608"/>
      <c r="CI26" s="608"/>
      <c r="CJ26" s="608"/>
      <c r="CK26" s="608"/>
      <c r="CL26" s="608"/>
      <c r="CM26" s="608"/>
      <c r="CN26" s="608"/>
      <c r="CO26" s="608"/>
      <c r="CP26" s="608"/>
      <c r="CQ26" s="609"/>
      <c r="CR26" s="610">
        <v>1407924</v>
      </c>
      <c r="CS26" s="611"/>
      <c r="CT26" s="611"/>
      <c r="CU26" s="611"/>
      <c r="CV26" s="611"/>
      <c r="CW26" s="611"/>
      <c r="CX26" s="611"/>
      <c r="CY26" s="612"/>
      <c r="CZ26" s="615">
        <v>7.6</v>
      </c>
      <c r="DA26" s="640"/>
      <c r="DB26" s="640"/>
      <c r="DC26" s="644"/>
      <c r="DD26" s="619">
        <v>1244424</v>
      </c>
      <c r="DE26" s="611"/>
      <c r="DF26" s="611"/>
      <c r="DG26" s="611"/>
      <c r="DH26" s="611"/>
      <c r="DI26" s="611"/>
      <c r="DJ26" s="611"/>
      <c r="DK26" s="612"/>
      <c r="DL26" s="619" t="s">
        <v>133</v>
      </c>
      <c r="DM26" s="611"/>
      <c r="DN26" s="611"/>
      <c r="DO26" s="611"/>
      <c r="DP26" s="611"/>
      <c r="DQ26" s="611"/>
      <c r="DR26" s="611"/>
      <c r="DS26" s="611"/>
      <c r="DT26" s="611"/>
      <c r="DU26" s="611"/>
      <c r="DV26" s="612"/>
      <c r="DW26" s="615" t="s">
        <v>133</v>
      </c>
      <c r="DX26" s="640"/>
      <c r="DY26" s="640"/>
      <c r="DZ26" s="640"/>
      <c r="EA26" s="640"/>
      <c r="EB26" s="640"/>
      <c r="EC26" s="641"/>
    </row>
    <row r="27" spans="2:133" ht="11.25" customHeight="1" x14ac:dyDescent="0.15">
      <c r="B27" s="607" t="s">
        <v>303</v>
      </c>
      <c r="C27" s="608"/>
      <c r="D27" s="608"/>
      <c r="E27" s="608"/>
      <c r="F27" s="608"/>
      <c r="G27" s="608"/>
      <c r="H27" s="608"/>
      <c r="I27" s="608"/>
      <c r="J27" s="608"/>
      <c r="K27" s="608"/>
      <c r="L27" s="608"/>
      <c r="M27" s="608"/>
      <c r="N27" s="608"/>
      <c r="O27" s="608"/>
      <c r="P27" s="608"/>
      <c r="Q27" s="609"/>
      <c r="R27" s="610">
        <v>242270</v>
      </c>
      <c r="S27" s="611"/>
      <c r="T27" s="611"/>
      <c r="U27" s="611"/>
      <c r="V27" s="611"/>
      <c r="W27" s="611"/>
      <c r="X27" s="611"/>
      <c r="Y27" s="612"/>
      <c r="Z27" s="613">
        <v>1.3</v>
      </c>
      <c r="AA27" s="613"/>
      <c r="AB27" s="613"/>
      <c r="AC27" s="613"/>
      <c r="AD27" s="614" t="s">
        <v>133</v>
      </c>
      <c r="AE27" s="614"/>
      <c r="AF27" s="614"/>
      <c r="AG27" s="614"/>
      <c r="AH27" s="614"/>
      <c r="AI27" s="614"/>
      <c r="AJ27" s="614"/>
      <c r="AK27" s="614"/>
      <c r="AL27" s="615" t="s">
        <v>133</v>
      </c>
      <c r="AM27" s="616"/>
      <c r="AN27" s="616"/>
      <c r="AO27" s="617"/>
      <c r="AP27" s="607" t="s">
        <v>304</v>
      </c>
      <c r="AQ27" s="608"/>
      <c r="AR27" s="608"/>
      <c r="AS27" s="608"/>
      <c r="AT27" s="608"/>
      <c r="AU27" s="608"/>
      <c r="AV27" s="608"/>
      <c r="AW27" s="608"/>
      <c r="AX27" s="608"/>
      <c r="AY27" s="608"/>
      <c r="AZ27" s="608"/>
      <c r="BA27" s="608"/>
      <c r="BB27" s="608"/>
      <c r="BC27" s="608"/>
      <c r="BD27" s="608"/>
      <c r="BE27" s="608"/>
      <c r="BF27" s="609"/>
      <c r="BG27" s="610">
        <v>1509229</v>
      </c>
      <c r="BH27" s="611"/>
      <c r="BI27" s="611"/>
      <c r="BJ27" s="611"/>
      <c r="BK27" s="611"/>
      <c r="BL27" s="611"/>
      <c r="BM27" s="611"/>
      <c r="BN27" s="612"/>
      <c r="BO27" s="613">
        <v>100</v>
      </c>
      <c r="BP27" s="613"/>
      <c r="BQ27" s="613"/>
      <c r="BR27" s="613"/>
      <c r="BS27" s="614" t="s">
        <v>233</v>
      </c>
      <c r="BT27" s="614"/>
      <c r="BU27" s="614"/>
      <c r="BV27" s="614"/>
      <c r="BW27" s="614"/>
      <c r="BX27" s="614"/>
      <c r="BY27" s="614"/>
      <c r="BZ27" s="614"/>
      <c r="CA27" s="614"/>
      <c r="CB27" s="618"/>
      <c r="CD27" s="607" t="s">
        <v>305</v>
      </c>
      <c r="CE27" s="608"/>
      <c r="CF27" s="608"/>
      <c r="CG27" s="608"/>
      <c r="CH27" s="608"/>
      <c r="CI27" s="608"/>
      <c r="CJ27" s="608"/>
      <c r="CK27" s="608"/>
      <c r="CL27" s="608"/>
      <c r="CM27" s="608"/>
      <c r="CN27" s="608"/>
      <c r="CO27" s="608"/>
      <c r="CP27" s="608"/>
      <c r="CQ27" s="609"/>
      <c r="CR27" s="610">
        <v>1952882</v>
      </c>
      <c r="CS27" s="642"/>
      <c r="CT27" s="642"/>
      <c r="CU27" s="642"/>
      <c r="CV27" s="642"/>
      <c r="CW27" s="642"/>
      <c r="CX27" s="642"/>
      <c r="CY27" s="643"/>
      <c r="CZ27" s="615">
        <v>10.5</v>
      </c>
      <c r="DA27" s="640"/>
      <c r="DB27" s="640"/>
      <c r="DC27" s="644"/>
      <c r="DD27" s="619">
        <v>534602</v>
      </c>
      <c r="DE27" s="642"/>
      <c r="DF27" s="642"/>
      <c r="DG27" s="642"/>
      <c r="DH27" s="642"/>
      <c r="DI27" s="642"/>
      <c r="DJ27" s="642"/>
      <c r="DK27" s="643"/>
      <c r="DL27" s="619">
        <v>534491</v>
      </c>
      <c r="DM27" s="642"/>
      <c r="DN27" s="642"/>
      <c r="DO27" s="642"/>
      <c r="DP27" s="642"/>
      <c r="DQ27" s="642"/>
      <c r="DR27" s="642"/>
      <c r="DS27" s="642"/>
      <c r="DT27" s="642"/>
      <c r="DU27" s="642"/>
      <c r="DV27" s="643"/>
      <c r="DW27" s="615">
        <v>6.2</v>
      </c>
      <c r="DX27" s="640"/>
      <c r="DY27" s="640"/>
      <c r="DZ27" s="640"/>
      <c r="EA27" s="640"/>
      <c r="EB27" s="640"/>
      <c r="EC27" s="641"/>
    </row>
    <row r="28" spans="2:133" ht="11.25" customHeight="1" x14ac:dyDescent="0.15">
      <c r="B28" s="607" t="s">
        <v>306</v>
      </c>
      <c r="C28" s="608"/>
      <c r="D28" s="608"/>
      <c r="E28" s="608"/>
      <c r="F28" s="608"/>
      <c r="G28" s="608"/>
      <c r="H28" s="608"/>
      <c r="I28" s="608"/>
      <c r="J28" s="608"/>
      <c r="K28" s="608"/>
      <c r="L28" s="608"/>
      <c r="M28" s="608"/>
      <c r="N28" s="608"/>
      <c r="O28" s="608"/>
      <c r="P28" s="608"/>
      <c r="Q28" s="609"/>
      <c r="R28" s="610">
        <v>289436</v>
      </c>
      <c r="S28" s="611"/>
      <c r="T28" s="611"/>
      <c r="U28" s="611"/>
      <c r="V28" s="611"/>
      <c r="W28" s="611"/>
      <c r="X28" s="611"/>
      <c r="Y28" s="612"/>
      <c r="Z28" s="613">
        <v>1.5</v>
      </c>
      <c r="AA28" s="613"/>
      <c r="AB28" s="613"/>
      <c r="AC28" s="613"/>
      <c r="AD28" s="614">
        <v>3680</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307</v>
      </c>
      <c r="CE28" s="608"/>
      <c r="CF28" s="608"/>
      <c r="CG28" s="608"/>
      <c r="CH28" s="608"/>
      <c r="CI28" s="608"/>
      <c r="CJ28" s="608"/>
      <c r="CK28" s="608"/>
      <c r="CL28" s="608"/>
      <c r="CM28" s="608"/>
      <c r="CN28" s="608"/>
      <c r="CO28" s="608"/>
      <c r="CP28" s="608"/>
      <c r="CQ28" s="609"/>
      <c r="CR28" s="610">
        <v>2381550</v>
      </c>
      <c r="CS28" s="611"/>
      <c r="CT28" s="611"/>
      <c r="CU28" s="611"/>
      <c r="CV28" s="611"/>
      <c r="CW28" s="611"/>
      <c r="CX28" s="611"/>
      <c r="CY28" s="612"/>
      <c r="CZ28" s="615">
        <v>12.8</v>
      </c>
      <c r="DA28" s="640"/>
      <c r="DB28" s="640"/>
      <c r="DC28" s="644"/>
      <c r="DD28" s="619">
        <v>2271296</v>
      </c>
      <c r="DE28" s="611"/>
      <c r="DF28" s="611"/>
      <c r="DG28" s="611"/>
      <c r="DH28" s="611"/>
      <c r="DI28" s="611"/>
      <c r="DJ28" s="611"/>
      <c r="DK28" s="612"/>
      <c r="DL28" s="619">
        <v>2271296</v>
      </c>
      <c r="DM28" s="611"/>
      <c r="DN28" s="611"/>
      <c r="DO28" s="611"/>
      <c r="DP28" s="611"/>
      <c r="DQ28" s="611"/>
      <c r="DR28" s="611"/>
      <c r="DS28" s="611"/>
      <c r="DT28" s="611"/>
      <c r="DU28" s="611"/>
      <c r="DV28" s="612"/>
      <c r="DW28" s="615">
        <v>26.3</v>
      </c>
      <c r="DX28" s="640"/>
      <c r="DY28" s="640"/>
      <c r="DZ28" s="640"/>
      <c r="EA28" s="640"/>
      <c r="EB28" s="640"/>
      <c r="EC28" s="641"/>
    </row>
    <row r="29" spans="2:133" ht="11.25" customHeight="1" x14ac:dyDescent="0.15">
      <c r="B29" s="607" t="s">
        <v>308</v>
      </c>
      <c r="C29" s="608"/>
      <c r="D29" s="608"/>
      <c r="E29" s="608"/>
      <c r="F29" s="608"/>
      <c r="G29" s="608"/>
      <c r="H29" s="608"/>
      <c r="I29" s="608"/>
      <c r="J29" s="608"/>
      <c r="K29" s="608"/>
      <c r="L29" s="608"/>
      <c r="M29" s="608"/>
      <c r="N29" s="608"/>
      <c r="O29" s="608"/>
      <c r="P29" s="608"/>
      <c r="Q29" s="609"/>
      <c r="R29" s="610">
        <v>76166</v>
      </c>
      <c r="S29" s="611"/>
      <c r="T29" s="611"/>
      <c r="U29" s="611"/>
      <c r="V29" s="611"/>
      <c r="W29" s="611"/>
      <c r="X29" s="611"/>
      <c r="Y29" s="612"/>
      <c r="Z29" s="613">
        <v>0.4</v>
      </c>
      <c r="AA29" s="613"/>
      <c r="AB29" s="613"/>
      <c r="AC29" s="613"/>
      <c r="AD29" s="614" t="s">
        <v>133</v>
      </c>
      <c r="AE29" s="614"/>
      <c r="AF29" s="614"/>
      <c r="AG29" s="614"/>
      <c r="AH29" s="614"/>
      <c r="AI29" s="614"/>
      <c r="AJ29" s="614"/>
      <c r="AK29" s="614"/>
      <c r="AL29" s="615" t="s">
        <v>233</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309</v>
      </c>
      <c r="CE29" s="647"/>
      <c r="CF29" s="607" t="s">
        <v>310</v>
      </c>
      <c r="CG29" s="608"/>
      <c r="CH29" s="608"/>
      <c r="CI29" s="608"/>
      <c r="CJ29" s="608"/>
      <c r="CK29" s="608"/>
      <c r="CL29" s="608"/>
      <c r="CM29" s="608"/>
      <c r="CN29" s="608"/>
      <c r="CO29" s="608"/>
      <c r="CP29" s="608"/>
      <c r="CQ29" s="609"/>
      <c r="CR29" s="610">
        <v>2381550</v>
      </c>
      <c r="CS29" s="642"/>
      <c r="CT29" s="642"/>
      <c r="CU29" s="642"/>
      <c r="CV29" s="642"/>
      <c r="CW29" s="642"/>
      <c r="CX29" s="642"/>
      <c r="CY29" s="643"/>
      <c r="CZ29" s="615">
        <v>12.8</v>
      </c>
      <c r="DA29" s="640"/>
      <c r="DB29" s="640"/>
      <c r="DC29" s="644"/>
      <c r="DD29" s="619">
        <v>2271296</v>
      </c>
      <c r="DE29" s="642"/>
      <c r="DF29" s="642"/>
      <c r="DG29" s="642"/>
      <c r="DH29" s="642"/>
      <c r="DI29" s="642"/>
      <c r="DJ29" s="642"/>
      <c r="DK29" s="643"/>
      <c r="DL29" s="619">
        <v>2271296</v>
      </c>
      <c r="DM29" s="642"/>
      <c r="DN29" s="642"/>
      <c r="DO29" s="642"/>
      <c r="DP29" s="642"/>
      <c r="DQ29" s="642"/>
      <c r="DR29" s="642"/>
      <c r="DS29" s="642"/>
      <c r="DT29" s="642"/>
      <c r="DU29" s="642"/>
      <c r="DV29" s="643"/>
      <c r="DW29" s="615">
        <v>26.3</v>
      </c>
      <c r="DX29" s="640"/>
      <c r="DY29" s="640"/>
      <c r="DZ29" s="640"/>
      <c r="EA29" s="640"/>
      <c r="EB29" s="640"/>
      <c r="EC29" s="641"/>
    </row>
    <row r="30" spans="2:133" ht="11.25" customHeight="1" x14ac:dyDescent="0.15">
      <c r="B30" s="607" t="s">
        <v>311</v>
      </c>
      <c r="C30" s="608"/>
      <c r="D30" s="608"/>
      <c r="E30" s="608"/>
      <c r="F30" s="608"/>
      <c r="G30" s="608"/>
      <c r="H30" s="608"/>
      <c r="I30" s="608"/>
      <c r="J30" s="608"/>
      <c r="K30" s="608"/>
      <c r="L30" s="608"/>
      <c r="M30" s="608"/>
      <c r="N30" s="608"/>
      <c r="O30" s="608"/>
      <c r="P30" s="608"/>
      <c r="Q30" s="609"/>
      <c r="R30" s="610">
        <v>3306716</v>
      </c>
      <c r="S30" s="611"/>
      <c r="T30" s="611"/>
      <c r="U30" s="611"/>
      <c r="V30" s="611"/>
      <c r="W30" s="611"/>
      <c r="X30" s="611"/>
      <c r="Y30" s="612"/>
      <c r="Z30" s="613">
        <v>17.5</v>
      </c>
      <c r="AA30" s="613"/>
      <c r="AB30" s="613"/>
      <c r="AC30" s="613"/>
      <c r="AD30" s="614" t="s">
        <v>178</v>
      </c>
      <c r="AE30" s="614"/>
      <c r="AF30" s="614"/>
      <c r="AG30" s="614"/>
      <c r="AH30" s="614"/>
      <c r="AI30" s="614"/>
      <c r="AJ30" s="614"/>
      <c r="AK30" s="614"/>
      <c r="AL30" s="615" t="s">
        <v>133</v>
      </c>
      <c r="AM30" s="616"/>
      <c r="AN30" s="616"/>
      <c r="AO30" s="617"/>
      <c r="AP30" s="592" t="s">
        <v>227</v>
      </c>
      <c r="AQ30" s="593"/>
      <c r="AR30" s="593"/>
      <c r="AS30" s="593"/>
      <c r="AT30" s="593"/>
      <c r="AU30" s="593"/>
      <c r="AV30" s="593"/>
      <c r="AW30" s="593"/>
      <c r="AX30" s="593"/>
      <c r="AY30" s="593"/>
      <c r="AZ30" s="593"/>
      <c r="BA30" s="593"/>
      <c r="BB30" s="593"/>
      <c r="BC30" s="593"/>
      <c r="BD30" s="593"/>
      <c r="BE30" s="593"/>
      <c r="BF30" s="594"/>
      <c r="BG30" s="592" t="s">
        <v>312</v>
      </c>
      <c r="BH30" s="652"/>
      <c r="BI30" s="652"/>
      <c r="BJ30" s="652"/>
      <c r="BK30" s="652"/>
      <c r="BL30" s="652"/>
      <c r="BM30" s="652"/>
      <c r="BN30" s="652"/>
      <c r="BO30" s="652"/>
      <c r="BP30" s="652"/>
      <c r="BQ30" s="653"/>
      <c r="BR30" s="592" t="s">
        <v>313</v>
      </c>
      <c r="BS30" s="652"/>
      <c r="BT30" s="652"/>
      <c r="BU30" s="652"/>
      <c r="BV30" s="652"/>
      <c r="BW30" s="652"/>
      <c r="BX30" s="652"/>
      <c r="BY30" s="652"/>
      <c r="BZ30" s="652"/>
      <c r="CA30" s="652"/>
      <c r="CB30" s="653"/>
      <c r="CD30" s="648"/>
      <c r="CE30" s="649"/>
      <c r="CF30" s="607" t="s">
        <v>314</v>
      </c>
      <c r="CG30" s="608"/>
      <c r="CH30" s="608"/>
      <c r="CI30" s="608"/>
      <c r="CJ30" s="608"/>
      <c r="CK30" s="608"/>
      <c r="CL30" s="608"/>
      <c r="CM30" s="608"/>
      <c r="CN30" s="608"/>
      <c r="CO30" s="608"/>
      <c r="CP30" s="608"/>
      <c r="CQ30" s="609"/>
      <c r="CR30" s="610">
        <v>2296154</v>
      </c>
      <c r="CS30" s="611"/>
      <c r="CT30" s="611"/>
      <c r="CU30" s="611"/>
      <c r="CV30" s="611"/>
      <c r="CW30" s="611"/>
      <c r="CX30" s="611"/>
      <c r="CY30" s="612"/>
      <c r="CZ30" s="615">
        <v>12.4</v>
      </c>
      <c r="DA30" s="640"/>
      <c r="DB30" s="640"/>
      <c r="DC30" s="644"/>
      <c r="DD30" s="619">
        <v>2191143</v>
      </c>
      <c r="DE30" s="611"/>
      <c r="DF30" s="611"/>
      <c r="DG30" s="611"/>
      <c r="DH30" s="611"/>
      <c r="DI30" s="611"/>
      <c r="DJ30" s="611"/>
      <c r="DK30" s="612"/>
      <c r="DL30" s="619">
        <v>2191143</v>
      </c>
      <c r="DM30" s="611"/>
      <c r="DN30" s="611"/>
      <c r="DO30" s="611"/>
      <c r="DP30" s="611"/>
      <c r="DQ30" s="611"/>
      <c r="DR30" s="611"/>
      <c r="DS30" s="611"/>
      <c r="DT30" s="611"/>
      <c r="DU30" s="611"/>
      <c r="DV30" s="612"/>
      <c r="DW30" s="615">
        <v>25.4</v>
      </c>
      <c r="DX30" s="640"/>
      <c r="DY30" s="640"/>
      <c r="DZ30" s="640"/>
      <c r="EA30" s="640"/>
      <c r="EB30" s="640"/>
      <c r="EC30" s="641"/>
    </row>
    <row r="31" spans="2:133" ht="11.25" customHeight="1" x14ac:dyDescent="0.15">
      <c r="B31" s="623" t="s">
        <v>315</v>
      </c>
      <c r="C31" s="624"/>
      <c r="D31" s="624"/>
      <c r="E31" s="624"/>
      <c r="F31" s="624"/>
      <c r="G31" s="624"/>
      <c r="H31" s="624"/>
      <c r="I31" s="624"/>
      <c r="J31" s="624"/>
      <c r="K31" s="624"/>
      <c r="L31" s="624"/>
      <c r="M31" s="624"/>
      <c r="N31" s="624"/>
      <c r="O31" s="624"/>
      <c r="P31" s="624"/>
      <c r="Q31" s="625"/>
      <c r="R31" s="610" t="s">
        <v>133</v>
      </c>
      <c r="S31" s="611"/>
      <c r="T31" s="611"/>
      <c r="U31" s="611"/>
      <c r="V31" s="611"/>
      <c r="W31" s="611"/>
      <c r="X31" s="611"/>
      <c r="Y31" s="612"/>
      <c r="Z31" s="613" t="s">
        <v>233</v>
      </c>
      <c r="AA31" s="613"/>
      <c r="AB31" s="613"/>
      <c r="AC31" s="613"/>
      <c r="AD31" s="614" t="s">
        <v>233</v>
      </c>
      <c r="AE31" s="614"/>
      <c r="AF31" s="614"/>
      <c r="AG31" s="614"/>
      <c r="AH31" s="614"/>
      <c r="AI31" s="614"/>
      <c r="AJ31" s="614"/>
      <c r="AK31" s="614"/>
      <c r="AL31" s="615" t="s">
        <v>233</v>
      </c>
      <c r="AM31" s="616"/>
      <c r="AN31" s="616"/>
      <c r="AO31" s="617"/>
      <c r="AP31" s="656" t="s">
        <v>316</v>
      </c>
      <c r="AQ31" s="657"/>
      <c r="AR31" s="657"/>
      <c r="AS31" s="657"/>
      <c r="AT31" s="662" t="s">
        <v>317</v>
      </c>
      <c r="AU31" s="212"/>
      <c r="AV31" s="212"/>
      <c r="AW31" s="212"/>
      <c r="AX31" s="596" t="s">
        <v>191</v>
      </c>
      <c r="AY31" s="597"/>
      <c r="AZ31" s="597"/>
      <c r="BA31" s="597"/>
      <c r="BB31" s="597"/>
      <c r="BC31" s="597"/>
      <c r="BD31" s="597"/>
      <c r="BE31" s="597"/>
      <c r="BF31" s="598"/>
      <c r="BG31" s="666">
        <v>99.5</v>
      </c>
      <c r="BH31" s="654"/>
      <c r="BI31" s="654"/>
      <c r="BJ31" s="654"/>
      <c r="BK31" s="654"/>
      <c r="BL31" s="654"/>
      <c r="BM31" s="605">
        <v>98</v>
      </c>
      <c r="BN31" s="654"/>
      <c r="BO31" s="654"/>
      <c r="BP31" s="654"/>
      <c r="BQ31" s="655"/>
      <c r="BR31" s="666">
        <v>99.5</v>
      </c>
      <c r="BS31" s="654"/>
      <c r="BT31" s="654"/>
      <c r="BU31" s="654"/>
      <c r="BV31" s="654"/>
      <c r="BW31" s="654"/>
      <c r="BX31" s="605">
        <v>98</v>
      </c>
      <c r="BY31" s="654"/>
      <c r="BZ31" s="654"/>
      <c r="CA31" s="654"/>
      <c r="CB31" s="655"/>
      <c r="CD31" s="648"/>
      <c r="CE31" s="649"/>
      <c r="CF31" s="607" t="s">
        <v>318</v>
      </c>
      <c r="CG31" s="608"/>
      <c r="CH31" s="608"/>
      <c r="CI31" s="608"/>
      <c r="CJ31" s="608"/>
      <c r="CK31" s="608"/>
      <c r="CL31" s="608"/>
      <c r="CM31" s="608"/>
      <c r="CN31" s="608"/>
      <c r="CO31" s="608"/>
      <c r="CP31" s="608"/>
      <c r="CQ31" s="609"/>
      <c r="CR31" s="610">
        <v>85396</v>
      </c>
      <c r="CS31" s="642"/>
      <c r="CT31" s="642"/>
      <c r="CU31" s="642"/>
      <c r="CV31" s="642"/>
      <c r="CW31" s="642"/>
      <c r="CX31" s="642"/>
      <c r="CY31" s="643"/>
      <c r="CZ31" s="615">
        <v>0.5</v>
      </c>
      <c r="DA31" s="640"/>
      <c r="DB31" s="640"/>
      <c r="DC31" s="644"/>
      <c r="DD31" s="619">
        <v>80153</v>
      </c>
      <c r="DE31" s="642"/>
      <c r="DF31" s="642"/>
      <c r="DG31" s="642"/>
      <c r="DH31" s="642"/>
      <c r="DI31" s="642"/>
      <c r="DJ31" s="642"/>
      <c r="DK31" s="643"/>
      <c r="DL31" s="619">
        <v>80153</v>
      </c>
      <c r="DM31" s="642"/>
      <c r="DN31" s="642"/>
      <c r="DO31" s="642"/>
      <c r="DP31" s="642"/>
      <c r="DQ31" s="642"/>
      <c r="DR31" s="642"/>
      <c r="DS31" s="642"/>
      <c r="DT31" s="642"/>
      <c r="DU31" s="642"/>
      <c r="DV31" s="643"/>
      <c r="DW31" s="615">
        <v>0.9</v>
      </c>
      <c r="DX31" s="640"/>
      <c r="DY31" s="640"/>
      <c r="DZ31" s="640"/>
      <c r="EA31" s="640"/>
      <c r="EB31" s="640"/>
      <c r="EC31" s="641"/>
    </row>
    <row r="32" spans="2:133" ht="11.25" customHeight="1" x14ac:dyDescent="0.15">
      <c r="B32" s="607" t="s">
        <v>319</v>
      </c>
      <c r="C32" s="608"/>
      <c r="D32" s="608"/>
      <c r="E32" s="608"/>
      <c r="F32" s="608"/>
      <c r="G32" s="608"/>
      <c r="H32" s="608"/>
      <c r="I32" s="608"/>
      <c r="J32" s="608"/>
      <c r="K32" s="608"/>
      <c r="L32" s="608"/>
      <c r="M32" s="608"/>
      <c r="N32" s="608"/>
      <c r="O32" s="608"/>
      <c r="P32" s="608"/>
      <c r="Q32" s="609"/>
      <c r="R32" s="610">
        <v>1340566</v>
      </c>
      <c r="S32" s="611"/>
      <c r="T32" s="611"/>
      <c r="U32" s="611"/>
      <c r="V32" s="611"/>
      <c r="W32" s="611"/>
      <c r="X32" s="611"/>
      <c r="Y32" s="612"/>
      <c r="Z32" s="613">
        <v>7.1</v>
      </c>
      <c r="AA32" s="613"/>
      <c r="AB32" s="613"/>
      <c r="AC32" s="613"/>
      <c r="AD32" s="614" t="s">
        <v>133</v>
      </c>
      <c r="AE32" s="614"/>
      <c r="AF32" s="614"/>
      <c r="AG32" s="614"/>
      <c r="AH32" s="614"/>
      <c r="AI32" s="614"/>
      <c r="AJ32" s="614"/>
      <c r="AK32" s="614"/>
      <c r="AL32" s="615" t="s">
        <v>178</v>
      </c>
      <c r="AM32" s="616"/>
      <c r="AN32" s="616"/>
      <c r="AO32" s="617"/>
      <c r="AP32" s="658"/>
      <c r="AQ32" s="659"/>
      <c r="AR32" s="659"/>
      <c r="AS32" s="659"/>
      <c r="AT32" s="663"/>
      <c r="AU32" s="208" t="s">
        <v>320</v>
      </c>
      <c r="AX32" s="607" t="s">
        <v>321</v>
      </c>
      <c r="AY32" s="608"/>
      <c r="AZ32" s="608"/>
      <c r="BA32" s="608"/>
      <c r="BB32" s="608"/>
      <c r="BC32" s="608"/>
      <c r="BD32" s="608"/>
      <c r="BE32" s="608"/>
      <c r="BF32" s="609"/>
      <c r="BG32" s="667">
        <v>99.5</v>
      </c>
      <c r="BH32" s="642"/>
      <c r="BI32" s="642"/>
      <c r="BJ32" s="642"/>
      <c r="BK32" s="642"/>
      <c r="BL32" s="642"/>
      <c r="BM32" s="616">
        <v>98.9</v>
      </c>
      <c r="BN32" s="642"/>
      <c r="BO32" s="642"/>
      <c r="BP32" s="642"/>
      <c r="BQ32" s="665"/>
      <c r="BR32" s="667">
        <v>99.6</v>
      </c>
      <c r="BS32" s="642"/>
      <c r="BT32" s="642"/>
      <c r="BU32" s="642"/>
      <c r="BV32" s="642"/>
      <c r="BW32" s="642"/>
      <c r="BX32" s="616">
        <v>99.4</v>
      </c>
      <c r="BY32" s="642"/>
      <c r="BZ32" s="642"/>
      <c r="CA32" s="642"/>
      <c r="CB32" s="665"/>
      <c r="CD32" s="650"/>
      <c r="CE32" s="651"/>
      <c r="CF32" s="607" t="s">
        <v>322</v>
      </c>
      <c r="CG32" s="608"/>
      <c r="CH32" s="608"/>
      <c r="CI32" s="608"/>
      <c r="CJ32" s="608"/>
      <c r="CK32" s="608"/>
      <c r="CL32" s="608"/>
      <c r="CM32" s="608"/>
      <c r="CN32" s="608"/>
      <c r="CO32" s="608"/>
      <c r="CP32" s="608"/>
      <c r="CQ32" s="609"/>
      <c r="CR32" s="610" t="s">
        <v>233</v>
      </c>
      <c r="CS32" s="611"/>
      <c r="CT32" s="611"/>
      <c r="CU32" s="611"/>
      <c r="CV32" s="611"/>
      <c r="CW32" s="611"/>
      <c r="CX32" s="611"/>
      <c r="CY32" s="612"/>
      <c r="CZ32" s="615" t="s">
        <v>233</v>
      </c>
      <c r="DA32" s="640"/>
      <c r="DB32" s="640"/>
      <c r="DC32" s="644"/>
      <c r="DD32" s="619" t="s">
        <v>133</v>
      </c>
      <c r="DE32" s="611"/>
      <c r="DF32" s="611"/>
      <c r="DG32" s="611"/>
      <c r="DH32" s="611"/>
      <c r="DI32" s="611"/>
      <c r="DJ32" s="611"/>
      <c r="DK32" s="612"/>
      <c r="DL32" s="619" t="s">
        <v>133</v>
      </c>
      <c r="DM32" s="611"/>
      <c r="DN32" s="611"/>
      <c r="DO32" s="611"/>
      <c r="DP32" s="611"/>
      <c r="DQ32" s="611"/>
      <c r="DR32" s="611"/>
      <c r="DS32" s="611"/>
      <c r="DT32" s="611"/>
      <c r="DU32" s="611"/>
      <c r="DV32" s="612"/>
      <c r="DW32" s="615" t="s">
        <v>133</v>
      </c>
      <c r="DX32" s="640"/>
      <c r="DY32" s="640"/>
      <c r="DZ32" s="640"/>
      <c r="EA32" s="640"/>
      <c r="EB32" s="640"/>
      <c r="EC32" s="641"/>
    </row>
    <row r="33" spans="2:133" ht="11.25" customHeight="1" x14ac:dyDescent="0.15">
      <c r="B33" s="607" t="s">
        <v>323</v>
      </c>
      <c r="C33" s="608"/>
      <c r="D33" s="608"/>
      <c r="E33" s="608"/>
      <c r="F33" s="608"/>
      <c r="G33" s="608"/>
      <c r="H33" s="608"/>
      <c r="I33" s="608"/>
      <c r="J33" s="608"/>
      <c r="K33" s="608"/>
      <c r="L33" s="608"/>
      <c r="M33" s="608"/>
      <c r="N33" s="608"/>
      <c r="O33" s="608"/>
      <c r="P33" s="608"/>
      <c r="Q33" s="609"/>
      <c r="R33" s="610">
        <v>22932</v>
      </c>
      <c r="S33" s="611"/>
      <c r="T33" s="611"/>
      <c r="U33" s="611"/>
      <c r="V33" s="611"/>
      <c r="W33" s="611"/>
      <c r="X33" s="611"/>
      <c r="Y33" s="612"/>
      <c r="Z33" s="613">
        <v>0.1</v>
      </c>
      <c r="AA33" s="613"/>
      <c r="AB33" s="613"/>
      <c r="AC33" s="613"/>
      <c r="AD33" s="614">
        <v>2063</v>
      </c>
      <c r="AE33" s="614"/>
      <c r="AF33" s="614"/>
      <c r="AG33" s="614"/>
      <c r="AH33" s="614"/>
      <c r="AI33" s="614"/>
      <c r="AJ33" s="614"/>
      <c r="AK33" s="614"/>
      <c r="AL33" s="615">
        <v>0</v>
      </c>
      <c r="AM33" s="616"/>
      <c r="AN33" s="616"/>
      <c r="AO33" s="617"/>
      <c r="AP33" s="660"/>
      <c r="AQ33" s="661"/>
      <c r="AR33" s="661"/>
      <c r="AS33" s="661"/>
      <c r="AT33" s="664"/>
      <c r="AU33" s="213"/>
      <c r="AV33" s="213"/>
      <c r="AW33" s="213"/>
      <c r="AX33" s="631" t="s">
        <v>324</v>
      </c>
      <c r="AY33" s="632"/>
      <c r="AZ33" s="632"/>
      <c r="BA33" s="632"/>
      <c r="BB33" s="632"/>
      <c r="BC33" s="632"/>
      <c r="BD33" s="632"/>
      <c r="BE33" s="632"/>
      <c r="BF33" s="633"/>
      <c r="BG33" s="668">
        <v>99.3</v>
      </c>
      <c r="BH33" s="669"/>
      <c r="BI33" s="669"/>
      <c r="BJ33" s="669"/>
      <c r="BK33" s="669"/>
      <c r="BL33" s="669"/>
      <c r="BM33" s="670">
        <v>96.5</v>
      </c>
      <c r="BN33" s="669"/>
      <c r="BO33" s="669"/>
      <c r="BP33" s="669"/>
      <c r="BQ33" s="671"/>
      <c r="BR33" s="668">
        <v>99.3</v>
      </c>
      <c r="BS33" s="669"/>
      <c r="BT33" s="669"/>
      <c r="BU33" s="669"/>
      <c r="BV33" s="669"/>
      <c r="BW33" s="669"/>
      <c r="BX33" s="670">
        <v>95.9</v>
      </c>
      <c r="BY33" s="669"/>
      <c r="BZ33" s="669"/>
      <c r="CA33" s="669"/>
      <c r="CB33" s="671"/>
      <c r="CD33" s="607" t="s">
        <v>325</v>
      </c>
      <c r="CE33" s="608"/>
      <c r="CF33" s="608"/>
      <c r="CG33" s="608"/>
      <c r="CH33" s="608"/>
      <c r="CI33" s="608"/>
      <c r="CJ33" s="608"/>
      <c r="CK33" s="608"/>
      <c r="CL33" s="608"/>
      <c r="CM33" s="608"/>
      <c r="CN33" s="608"/>
      <c r="CO33" s="608"/>
      <c r="CP33" s="608"/>
      <c r="CQ33" s="609"/>
      <c r="CR33" s="610">
        <v>7093687</v>
      </c>
      <c r="CS33" s="642"/>
      <c r="CT33" s="642"/>
      <c r="CU33" s="642"/>
      <c r="CV33" s="642"/>
      <c r="CW33" s="642"/>
      <c r="CX33" s="642"/>
      <c r="CY33" s="643"/>
      <c r="CZ33" s="615">
        <v>38.200000000000003</v>
      </c>
      <c r="DA33" s="640"/>
      <c r="DB33" s="640"/>
      <c r="DC33" s="644"/>
      <c r="DD33" s="619">
        <v>4394241</v>
      </c>
      <c r="DE33" s="642"/>
      <c r="DF33" s="642"/>
      <c r="DG33" s="642"/>
      <c r="DH33" s="642"/>
      <c r="DI33" s="642"/>
      <c r="DJ33" s="642"/>
      <c r="DK33" s="643"/>
      <c r="DL33" s="619">
        <v>3133433</v>
      </c>
      <c r="DM33" s="642"/>
      <c r="DN33" s="642"/>
      <c r="DO33" s="642"/>
      <c r="DP33" s="642"/>
      <c r="DQ33" s="642"/>
      <c r="DR33" s="642"/>
      <c r="DS33" s="642"/>
      <c r="DT33" s="642"/>
      <c r="DU33" s="642"/>
      <c r="DV33" s="643"/>
      <c r="DW33" s="615">
        <v>36.299999999999997</v>
      </c>
      <c r="DX33" s="640"/>
      <c r="DY33" s="640"/>
      <c r="DZ33" s="640"/>
      <c r="EA33" s="640"/>
      <c r="EB33" s="640"/>
      <c r="EC33" s="641"/>
    </row>
    <row r="34" spans="2:133" ht="11.25" customHeight="1" x14ac:dyDescent="0.15">
      <c r="B34" s="607" t="s">
        <v>326</v>
      </c>
      <c r="C34" s="608"/>
      <c r="D34" s="608"/>
      <c r="E34" s="608"/>
      <c r="F34" s="608"/>
      <c r="G34" s="608"/>
      <c r="H34" s="608"/>
      <c r="I34" s="608"/>
      <c r="J34" s="608"/>
      <c r="K34" s="608"/>
      <c r="L34" s="608"/>
      <c r="M34" s="608"/>
      <c r="N34" s="608"/>
      <c r="O34" s="608"/>
      <c r="P34" s="608"/>
      <c r="Q34" s="609"/>
      <c r="R34" s="610">
        <v>51301</v>
      </c>
      <c r="S34" s="611"/>
      <c r="T34" s="611"/>
      <c r="U34" s="611"/>
      <c r="V34" s="611"/>
      <c r="W34" s="611"/>
      <c r="X34" s="611"/>
      <c r="Y34" s="612"/>
      <c r="Z34" s="613">
        <v>0.3</v>
      </c>
      <c r="AA34" s="613"/>
      <c r="AB34" s="613"/>
      <c r="AC34" s="613"/>
      <c r="AD34" s="614" t="s">
        <v>233</v>
      </c>
      <c r="AE34" s="614"/>
      <c r="AF34" s="614"/>
      <c r="AG34" s="614"/>
      <c r="AH34" s="614"/>
      <c r="AI34" s="614"/>
      <c r="AJ34" s="614"/>
      <c r="AK34" s="614"/>
      <c r="AL34" s="615" t="s">
        <v>133</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327</v>
      </c>
      <c r="CE34" s="608"/>
      <c r="CF34" s="608"/>
      <c r="CG34" s="608"/>
      <c r="CH34" s="608"/>
      <c r="CI34" s="608"/>
      <c r="CJ34" s="608"/>
      <c r="CK34" s="608"/>
      <c r="CL34" s="608"/>
      <c r="CM34" s="608"/>
      <c r="CN34" s="608"/>
      <c r="CO34" s="608"/>
      <c r="CP34" s="608"/>
      <c r="CQ34" s="609"/>
      <c r="CR34" s="610">
        <v>1978105</v>
      </c>
      <c r="CS34" s="611"/>
      <c r="CT34" s="611"/>
      <c r="CU34" s="611"/>
      <c r="CV34" s="611"/>
      <c r="CW34" s="611"/>
      <c r="CX34" s="611"/>
      <c r="CY34" s="612"/>
      <c r="CZ34" s="615">
        <v>10.7</v>
      </c>
      <c r="DA34" s="640"/>
      <c r="DB34" s="640"/>
      <c r="DC34" s="644"/>
      <c r="DD34" s="619">
        <v>1354386</v>
      </c>
      <c r="DE34" s="611"/>
      <c r="DF34" s="611"/>
      <c r="DG34" s="611"/>
      <c r="DH34" s="611"/>
      <c r="DI34" s="611"/>
      <c r="DJ34" s="611"/>
      <c r="DK34" s="612"/>
      <c r="DL34" s="619">
        <v>1119798</v>
      </c>
      <c r="DM34" s="611"/>
      <c r="DN34" s="611"/>
      <c r="DO34" s="611"/>
      <c r="DP34" s="611"/>
      <c r="DQ34" s="611"/>
      <c r="DR34" s="611"/>
      <c r="DS34" s="611"/>
      <c r="DT34" s="611"/>
      <c r="DU34" s="611"/>
      <c r="DV34" s="612"/>
      <c r="DW34" s="615">
        <v>13</v>
      </c>
      <c r="DX34" s="640"/>
      <c r="DY34" s="640"/>
      <c r="DZ34" s="640"/>
      <c r="EA34" s="640"/>
      <c r="EB34" s="640"/>
      <c r="EC34" s="641"/>
    </row>
    <row r="35" spans="2:133" ht="11.25" customHeight="1" x14ac:dyDescent="0.15">
      <c r="B35" s="607" t="s">
        <v>328</v>
      </c>
      <c r="C35" s="608"/>
      <c r="D35" s="608"/>
      <c r="E35" s="608"/>
      <c r="F35" s="608"/>
      <c r="G35" s="608"/>
      <c r="H35" s="608"/>
      <c r="I35" s="608"/>
      <c r="J35" s="608"/>
      <c r="K35" s="608"/>
      <c r="L35" s="608"/>
      <c r="M35" s="608"/>
      <c r="N35" s="608"/>
      <c r="O35" s="608"/>
      <c r="P35" s="608"/>
      <c r="Q35" s="609"/>
      <c r="R35" s="610">
        <v>211400</v>
      </c>
      <c r="S35" s="611"/>
      <c r="T35" s="611"/>
      <c r="U35" s="611"/>
      <c r="V35" s="611"/>
      <c r="W35" s="611"/>
      <c r="X35" s="611"/>
      <c r="Y35" s="612"/>
      <c r="Z35" s="613">
        <v>1.1000000000000001</v>
      </c>
      <c r="AA35" s="613"/>
      <c r="AB35" s="613"/>
      <c r="AC35" s="613"/>
      <c r="AD35" s="614" t="s">
        <v>133</v>
      </c>
      <c r="AE35" s="614"/>
      <c r="AF35" s="614"/>
      <c r="AG35" s="614"/>
      <c r="AH35" s="614"/>
      <c r="AI35" s="614"/>
      <c r="AJ35" s="614"/>
      <c r="AK35" s="614"/>
      <c r="AL35" s="615" t="s">
        <v>233</v>
      </c>
      <c r="AM35" s="616"/>
      <c r="AN35" s="616"/>
      <c r="AO35" s="617"/>
      <c r="AP35" s="218"/>
      <c r="AQ35" s="592" t="s">
        <v>329</v>
      </c>
      <c r="AR35" s="593"/>
      <c r="AS35" s="593"/>
      <c r="AT35" s="593"/>
      <c r="AU35" s="593"/>
      <c r="AV35" s="593"/>
      <c r="AW35" s="593"/>
      <c r="AX35" s="593"/>
      <c r="AY35" s="593"/>
      <c r="AZ35" s="593"/>
      <c r="BA35" s="593"/>
      <c r="BB35" s="593"/>
      <c r="BC35" s="593"/>
      <c r="BD35" s="593"/>
      <c r="BE35" s="593"/>
      <c r="BF35" s="594"/>
      <c r="BG35" s="592" t="s">
        <v>330</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331</v>
      </c>
      <c r="CE35" s="608"/>
      <c r="CF35" s="608"/>
      <c r="CG35" s="608"/>
      <c r="CH35" s="608"/>
      <c r="CI35" s="608"/>
      <c r="CJ35" s="608"/>
      <c r="CK35" s="608"/>
      <c r="CL35" s="608"/>
      <c r="CM35" s="608"/>
      <c r="CN35" s="608"/>
      <c r="CO35" s="608"/>
      <c r="CP35" s="608"/>
      <c r="CQ35" s="609"/>
      <c r="CR35" s="610">
        <v>91606</v>
      </c>
      <c r="CS35" s="642"/>
      <c r="CT35" s="642"/>
      <c r="CU35" s="642"/>
      <c r="CV35" s="642"/>
      <c r="CW35" s="642"/>
      <c r="CX35" s="642"/>
      <c r="CY35" s="643"/>
      <c r="CZ35" s="615">
        <v>0.5</v>
      </c>
      <c r="DA35" s="640"/>
      <c r="DB35" s="640"/>
      <c r="DC35" s="644"/>
      <c r="DD35" s="619">
        <v>79944</v>
      </c>
      <c r="DE35" s="642"/>
      <c r="DF35" s="642"/>
      <c r="DG35" s="642"/>
      <c r="DH35" s="642"/>
      <c r="DI35" s="642"/>
      <c r="DJ35" s="642"/>
      <c r="DK35" s="643"/>
      <c r="DL35" s="619">
        <v>79944</v>
      </c>
      <c r="DM35" s="642"/>
      <c r="DN35" s="642"/>
      <c r="DO35" s="642"/>
      <c r="DP35" s="642"/>
      <c r="DQ35" s="642"/>
      <c r="DR35" s="642"/>
      <c r="DS35" s="642"/>
      <c r="DT35" s="642"/>
      <c r="DU35" s="642"/>
      <c r="DV35" s="643"/>
      <c r="DW35" s="615">
        <v>0.9</v>
      </c>
      <c r="DX35" s="640"/>
      <c r="DY35" s="640"/>
      <c r="DZ35" s="640"/>
      <c r="EA35" s="640"/>
      <c r="EB35" s="640"/>
      <c r="EC35" s="641"/>
    </row>
    <row r="36" spans="2:133" ht="11.25" customHeight="1" x14ac:dyDescent="0.15">
      <c r="B36" s="607" t="s">
        <v>332</v>
      </c>
      <c r="C36" s="608"/>
      <c r="D36" s="608"/>
      <c r="E36" s="608"/>
      <c r="F36" s="608"/>
      <c r="G36" s="608"/>
      <c r="H36" s="608"/>
      <c r="I36" s="608"/>
      <c r="J36" s="608"/>
      <c r="K36" s="608"/>
      <c r="L36" s="608"/>
      <c r="M36" s="608"/>
      <c r="N36" s="608"/>
      <c r="O36" s="608"/>
      <c r="P36" s="608"/>
      <c r="Q36" s="609"/>
      <c r="R36" s="610">
        <v>193187</v>
      </c>
      <c r="S36" s="611"/>
      <c r="T36" s="611"/>
      <c r="U36" s="611"/>
      <c r="V36" s="611"/>
      <c r="W36" s="611"/>
      <c r="X36" s="611"/>
      <c r="Y36" s="612"/>
      <c r="Z36" s="613">
        <v>1</v>
      </c>
      <c r="AA36" s="613"/>
      <c r="AB36" s="613"/>
      <c r="AC36" s="613"/>
      <c r="AD36" s="614" t="s">
        <v>133</v>
      </c>
      <c r="AE36" s="614"/>
      <c r="AF36" s="614"/>
      <c r="AG36" s="614"/>
      <c r="AH36" s="614"/>
      <c r="AI36" s="614"/>
      <c r="AJ36" s="614"/>
      <c r="AK36" s="614"/>
      <c r="AL36" s="615" t="s">
        <v>133</v>
      </c>
      <c r="AM36" s="616"/>
      <c r="AN36" s="616"/>
      <c r="AO36" s="617"/>
      <c r="AP36" s="218"/>
      <c r="AQ36" s="676" t="s">
        <v>333</v>
      </c>
      <c r="AR36" s="677"/>
      <c r="AS36" s="677"/>
      <c r="AT36" s="677"/>
      <c r="AU36" s="677"/>
      <c r="AV36" s="677"/>
      <c r="AW36" s="677"/>
      <c r="AX36" s="677"/>
      <c r="AY36" s="678"/>
      <c r="AZ36" s="599">
        <v>2188617</v>
      </c>
      <c r="BA36" s="600"/>
      <c r="BB36" s="600"/>
      <c r="BC36" s="600"/>
      <c r="BD36" s="600"/>
      <c r="BE36" s="600"/>
      <c r="BF36" s="672"/>
      <c r="BG36" s="596" t="s">
        <v>334</v>
      </c>
      <c r="BH36" s="597"/>
      <c r="BI36" s="597"/>
      <c r="BJ36" s="597"/>
      <c r="BK36" s="597"/>
      <c r="BL36" s="597"/>
      <c r="BM36" s="597"/>
      <c r="BN36" s="597"/>
      <c r="BO36" s="597"/>
      <c r="BP36" s="597"/>
      <c r="BQ36" s="597"/>
      <c r="BR36" s="597"/>
      <c r="BS36" s="597"/>
      <c r="BT36" s="597"/>
      <c r="BU36" s="598"/>
      <c r="BV36" s="599">
        <v>3250</v>
      </c>
      <c r="BW36" s="600"/>
      <c r="BX36" s="600"/>
      <c r="BY36" s="600"/>
      <c r="BZ36" s="600"/>
      <c r="CA36" s="600"/>
      <c r="CB36" s="672"/>
      <c r="CD36" s="607" t="s">
        <v>335</v>
      </c>
      <c r="CE36" s="608"/>
      <c r="CF36" s="608"/>
      <c r="CG36" s="608"/>
      <c r="CH36" s="608"/>
      <c r="CI36" s="608"/>
      <c r="CJ36" s="608"/>
      <c r="CK36" s="608"/>
      <c r="CL36" s="608"/>
      <c r="CM36" s="608"/>
      <c r="CN36" s="608"/>
      <c r="CO36" s="608"/>
      <c r="CP36" s="608"/>
      <c r="CQ36" s="609"/>
      <c r="CR36" s="610">
        <v>3624659</v>
      </c>
      <c r="CS36" s="611"/>
      <c r="CT36" s="611"/>
      <c r="CU36" s="611"/>
      <c r="CV36" s="611"/>
      <c r="CW36" s="611"/>
      <c r="CX36" s="611"/>
      <c r="CY36" s="612"/>
      <c r="CZ36" s="615">
        <v>19.5</v>
      </c>
      <c r="DA36" s="640"/>
      <c r="DB36" s="640"/>
      <c r="DC36" s="644"/>
      <c r="DD36" s="619">
        <v>1863936</v>
      </c>
      <c r="DE36" s="611"/>
      <c r="DF36" s="611"/>
      <c r="DG36" s="611"/>
      <c r="DH36" s="611"/>
      <c r="DI36" s="611"/>
      <c r="DJ36" s="611"/>
      <c r="DK36" s="612"/>
      <c r="DL36" s="619">
        <v>841518</v>
      </c>
      <c r="DM36" s="611"/>
      <c r="DN36" s="611"/>
      <c r="DO36" s="611"/>
      <c r="DP36" s="611"/>
      <c r="DQ36" s="611"/>
      <c r="DR36" s="611"/>
      <c r="DS36" s="611"/>
      <c r="DT36" s="611"/>
      <c r="DU36" s="611"/>
      <c r="DV36" s="612"/>
      <c r="DW36" s="615">
        <v>9.6999999999999993</v>
      </c>
      <c r="DX36" s="640"/>
      <c r="DY36" s="640"/>
      <c r="DZ36" s="640"/>
      <c r="EA36" s="640"/>
      <c r="EB36" s="640"/>
      <c r="EC36" s="641"/>
    </row>
    <row r="37" spans="2:133" ht="11.25" customHeight="1" x14ac:dyDescent="0.15">
      <c r="B37" s="607" t="s">
        <v>336</v>
      </c>
      <c r="C37" s="608"/>
      <c r="D37" s="608"/>
      <c r="E37" s="608"/>
      <c r="F37" s="608"/>
      <c r="G37" s="608"/>
      <c r="H37" s="608"/>
      <c r="I37" s="608"/>
      <c r="J37" s="608"/>
      <c r="K37" s="608"/>
      <c r="L37" s="608"/>
      <c r="M37" s="608"/>
      <c r="N37" s="608"/>
      <c r="O37" s="608"/>
      <c r="P37" s="608"/>
      <c r="Q37" s="609"/>
      <c r="R37" s="610">
        <v>536968</v>
      </c>
      <c r="S37" s="611"/>
      <c r="T37" s="611"/>
      <c r="U37" s="611"/>
      <c r="V37" s="611"/>
      <c r="W37" s="611"/>
      <c r="X37" s="611"/>
      <c r="Y37" s="612"/>
      <c r="Z37" s="613">
        <v>2.8</v>
      </c>
      <c r="AA37" s="613"/>
      <c r="AB37" s="613"/>
      <c r="AC37" s="613"/>
      <c r="AD37" s="614">
        <v>20</v>
      </c>
      <c r="AE37" s="614"/>
      <c r="AF37" s="614"/>
      <c r="AG37" s="614"/>
      <c r="AH37" s="614"/>
      <c r="AI37" s="614"/>
      <c r="AJ37" s="614"/>
      <c r="AK37" s="614"/>
      <c r="AL37" s="615">
        <v>0</v>
      </c>
      <c r="AM37" s="616"/>
      <c r="AN37" s="616"/>
      <c r="AO37" s="617"/>
      <c r="AQ37" s="673" t="s">
        <v>337</v>
      </c>
      <c r="AR37" s="674"/>
      <c r="AS37" s="674"/>
      <c r="AT37" s="674"/>
      <c r="AU37" s="674"/>
      <c r="AV37" s="674"/>
      <c r="AW37" s="674"/>
      <c r="AX37" s="674"/>
      <c r="AY37" s="675"/>
      <c r="AZ37" s="610">
        <v>800544</v>
      </c>
      <c r="BA37" s="611"/>
      <c r="BB37" s="611"/>
      <c r="BC37" s="611"/>
      <c r="BD37" s="642"/>
      <c r="BE37" s="642"/>
      <c r="BF37" s="665"/>
      <c r="BG37" s="607" t="s">
        <v>338</v>
      </c>
      <c r="BH37" s="608"/>
      <c r="BI37" s="608"/>
      <c r="BJ37" s="608"/>
      <c r="BK37" s="608"/>
      <c r="BL37" s="608"/>
      <c r="BM37" s="608"/>
      <c r="BN37" s="608"/>
      <c r="BO37" s="608"/>
      <c r="BP37" s="608"/>
      <c r="BQ37" s="608"/>
      <c r="BR37" s="608"/>
      <c r="BS37" s="608"/>
      <c r="BT37" s="608"/>
      <c r="BU37" s="609"/>
      <c r="BV37" s="610">
        <v>-23425</v>
      </c>
      <c r="BW37" s="611"/>
      <c r="BX37" s="611"/>
      <c r="BY37" s="611"/>
      <c r="BZ37" s="611"/>
      <c r="CA37" s="611"/>
      <c r="CB37" s="620"/>
      <c r="CD37" s="607" t="s">
        <v>339</v>
      </c>
      <c r="CE37" s="608"/>
      <c r="CF37" s="608"/>
      <c r="CG37" s="608"/>
      <c r="CH37" s="608"/>
      <c r="CI37" s="608"/>
      <c r="CJ37" s="608"/>
      <c r="CK37" s="608"/>
      <c r="CL37" s="608"/>
      <c r="CM37" s="608"/>
      <c r="CN37" s="608"/>
      <c r="CO37" s="608"/>
      <c r="CP37" s="608"/>
      <c r="CQ37" s="609"/>
      <c r="CR37" s="610">
        <v>649356</v>
      </c>
      <c r="CS37" s="642"/>
      <c r="CT37" s="642"/>
      <c r="CU37" s="642"/>
      <c r="CV37" s="642"/>
      <c r="CW37" s="642"/>
      <c r="CX37" s="642"/>
      <c r="CY37" s="643"/>
      <c r="CZ37" s="615">
        <v>3.5</v>
      </c>
      <c r="DA37" s="640"/>
      <c r="DB37" s="640"/>
      <c r="DC37" s="644"/>
      <c r="DD37" s="619">
        <v>643917</v>
      </c>
      <c r="DE37" s="642"/>
      <c r="DF37" s="642"/>
      <c r="DG37" s="642"/>
      <c r="DH37" s="642"/>
      <c r="DI37" s="642"/>
      <c r="DJ37" s="642"/>
      <c r="DK37" s="643"/>
      <c r="DL37" s="619">
        <v>480971</v>
      </c>
      <c r="DM37" s="642"/>
      <c r="DN37" s="642"/>
      <c r="DO37" s="642"/>
      <c r="DP37" s="642"/>
      <c r="DQ37" s="642"/>
      <c r="DR37" s="642"/>
      <c r="DS37" s="642"/>
      <c r="DT37" s="642"/>
      <c r="DU37" s="642"/>
      <c r="DV37" s="643"/>
      <c r="DW37" s="615">
        <v>5.6</v>
      </c>
      <c r="DX37" s="640"/>
      <c r="DY37" s="640"/>
      <c r="DZ37" s="640"/>
      <c r="EA37" s="640"/>
      <c r="EB37" s="640"/>
      <c r="EC37" s="641"/>
    </row>
    <row r="38" spans="2:133" ht="11.25" customHeight="1" x14ac:dyDescent="0.15">
      <c r="B38" s="607" t="s">
        <v>340</v>
      </c>
      <c r="C38" s="608"/>
      <c r="D38" s="608"/>
      <c r="E38" s="608"/>
      <c r="F38" s="608"/>
      <c r="G38" s="608"/>
      <c r="H38" s="608"/>
      <c r="I38" s="608"/>
      <c r="J38" s="608"/>
      <c r="K38" s="608"/>
      <c r="L38" s="608"/>
      <c r="M38" s="608"/>
      <c r="N38" s="608"/>
      <c r="O38" s="608"/>
      <c r="P38" s="608"/>
      <c r="Q38" s="609"/>
      <c r="R38" s="610">
        <v>3166900</v>
      </c>
      <c r="S38" s="611"/>
      <c r="T38" s="611"/>
      <c r="U38" s="611"/>
      <c r="V38" s="611"/>
      <c r="W38" s="611"/>
      <c r="X38" s="611"/>
      <c r="Y38" s="612"/>
      <c r="Z38" s="613">
        <v>16.8</v>
      </c>
      <c r="AA38" s="613"/>
      <c r="AB38" s="613"/>
      <c r="AC38" s="613"/>
      <c r="AD38" s="614" t="s">
        <v>233</v>
      </c>
      <c r="AE38" s="614"/>
      <c r="AF38" s="614"/>
      <c r="AG38" s="614"/>
      <c r="AH38" s="614"/>
      <c r="AI38" s="614"/>
      <c r="AJ38" s="614"/>
      <c r="AK38" s="614"/>
      <c r="AL38" s="615" t="s">
        <v>133</v>
      </c>
      <c r="AM38" s="616"/>
      <c r="AN38" s="616"/>
      <c r="AO38" s="617"/>
      <c r="AQ38" s="673" t="s">
        <v>341</v>
      </c>
      <c r="AR38" s="674"/>
      <c r="AS38" s="674"/>
      <c r="AT38" s="674"/>
      <c r="AU38" s="674"/>
      <c r="AV38" s="674"/>
      <c r="AW38" s="674"/>
      <c r="AX38" s="674"/>
      <c r="AY38" s="675"/>
      <c r="AZ38" s="610">
        <v>449766</v>
      </c>
      <c r="BA38" s="611"/>
      <c r="BB38" s="611"/>
      <c r="BC38" s="611"/>
      <c r="BD38" s="642"/>
      <c r="BE38" s="642"/>
      <c r="BF38" s="665"/>
      <c r="BG38" s="607" t="s">
        <v>342</v>
      </c>
      <c r="BH38" s="608"/>
      <c r="BI38" s="608"/>
      <c r="BJ38" s="608"/>
      <c r="BK38" s="608"/>
      <c r="BL38" s="608"/>
      <c r="BM38" s="608"/>
      <c r="BN38" s="608"/>
      <c r="BO38" s="608"/>
      <c r="BP38" s="608"/>
      <c r="BQ38" s="608"/>
      <c r="BR38" s="608"/>
      <c r="BS38" s="608"/>
      <c r="BT38" s="608"/>
      <c r="BU38" s="609"/>
      <c r="BV38" s="610">
        <v>2147</v>
      </c>
      <c r="BW38" s="611"/>
      <c r="BX38" s="611"/>
      <c r="BY38" s="611"/>
      <c r="BZ38" s="611"/>
      <c r="CA38" s="611"/>
      <c r="CB38" s="620"/>
      <c r="CD38" s="607" t="s">
        <v>343</v>
      </c>
      <c r="CE38" s="608"/>
      <c r="CF38" s="608"/>
      <c r="CG38" s="608"/>
      <c r="CH38" s="608"/>
      <c r="CI38" s="608"/>
      <c r="CJ38" s="608"/>
      <c r="CK38" s="608"/>
      <c r="CL38" s="608"/>
      <c r="CM38" s="608"/>
      <c r="CN38" s="608"/>
      <c r="CO38" s="608"/>
      <c r="CP38" s="608"/>
      <c r="CQ38" s="609"/>
      <c r="CR38" s="610">
        <v>1254308</v>
      </c>
      <c r="CS38" s="611"/>
      <c r="CT38" s="611"/>
      <c r="CU38" s="611"/>
      <c r="CV38" s="611"/>
      <c r="CW38" s="611"/>
      <c r="CX38" s="611"/>
      <c r="CY38" s="612"/>
      <c r="CZ38" s="615">
        <v>6.8</v>
      </c>
      <c r="DA38" s="640"/>
      <c r="DB38" s="640"/>
      <c r="DC38" s="644"/>
      <c r="DD38" s="619">
        <v>1095974</v>
      </c>
      <c r="DE38" s="611"/>
      <c r="DF38" s="611"/>
      <c r="DG38" s="611"/>
      <c r="DH38" s="611"/>
      <c r="DI38" s="611"/>
      <c r="DJ38" s="611"/>
      <c r="DK38" s="612"/>
      <c r="DL38" s="619">
        <v>1092173</v>
      </c>
      <c r="DM38" s="611"/>
      <c r="DN38" s="611"/>
      <c r="DO38" s="611"/>
      <c r="DP38" s="611"/>
      <c r="DQ38" s="611"/>
      <c r="DR38" s="611"/>
      <c r="DS38" s="611"/>
      <c r="DT38" s="611"/>
      <c r="DU38" s="611"/>
      <c r="DV38" s="612"/>
      <c r="DW38" s="615">
        <v>12.6</v>
      </c>
      <c r="DX38" s="640"/>
      <c r="DY38" s="640"/>
      <c r="DZ38" s="640"/>
      <c r="EA38" s="640"/>
      <c r="EB38" s="640"/>
      <c r="EC38" s="641"/>
    </row>
    <row r="39" spans="2:133" ht="11.25" customHeight="1" x14ac:dyDescent="0.15">
      <c r="B39" s="607" t="s">
        <v>344</v>
      </c>
      <c r="C39" s="608"/>
      <c r="D39" s="608"/>
      <c r="E39" s="608"/>
      <c r="F39" s="608"/>
      <c r="G39" s="608"/>
      <c r="H39" s="608"/>
      <c r="I39" s="608"/>
      <c r="J39" s="608"/>
      <c r="K39" s="608"/>
      <c r="L39" s="608"/>
      <c r="M39" s="608"/>
      <c r="N39" s="608"/>
      <c r="O39" s="608"/>
      <c r="P39" s="608"/>
      <c r="Q39" s="609"/>
      <c r="R39" s="610" t="s">
        <v>133</v>
      </c>
      <c r="S39" s="611"/>
      <c r="T39" s="611"/>
      <c r="U39" s="611"/>
      <c r="V39" s="611"/>
      <c r="W39" s="611"/>
      <c r="X39" s="611"/>
      <c r="Y39" s="612"/>
      <c r="Z39" s="613" t="s">
        <v>133</v>
      </c>
      <c r="AA39" s="613"/>
      <c r="AB39" s="613"/>
      <c r="AC39" s="613"/>
      <c r="AD39" s="614" t="s">
        <v>233</v>
      </c>
      <c r="AE39" s="614"/>
      <c r="AF39" s="614"/>
      <c r="AG39" s="614"/>
      <c r="AH39" s="614"/>
      <c r="AI39" s="614"/>
      <c r="AJ39" s="614"/>
      <c r="AK39" s="614"/>
      <c r="AL39" s="615" t="s">
        <v>233</v>
      </c>
      <c r="AM39" s="616"/>
      <c r="AN39" s="616"/>
      <c r="AO39" s="617"/>
      <c r="AQ39" s="673" t="s">
        <v>345</v>
      </c>
      <c r="AR39" s="674"/>
      <c r="AS39" s="674"/>
      <c r="AT39" s="674"/>
      <c r="AU39" s="674"/>
      <c r="AV39" s="674"/>
      <c r="AW39" s="674"/>
      <c r="AX39" s="674"/>
      <c r="AY39" s="675"/>
      <c r="AZ39" s="610">
        <v>133765</v>
      </c>
      <c r="BA39" s="611"/>
      <c r="BB39" s="611"/>
      <c r="BC39" s="611"/>
      <c r="BD39" s="642"/>
      <c r="BE39" s="642"/>
      <c r="BF39" s="665"/>
      <c r="BG39" s="607" t="s">
        <v>346</v>
      </c>
      <c r="BH39" s="608"/>
      <c r="BI39" s="608"/>
      <c r="BJ39" s="608"/>
      <c r="BK39" s="608"/>
      <c r="BL39" s="608"/>
      <c r="BM39" s="608"/>
      <c r="BN39" s="608"/>
      <c r="BO39" s="608"/>
      <c r="BP39" s="608"/>
      <c r="BQ39" s="608"/>
      <c r="BR39" s="608"/>
      <c r="BS39" s="608"/>
      <c r="BT39" s="608"/>
      <c r="BU39" s="609"/>
      <c r="BV39" s="610">
        <v>2962</v>
      </c>
      <c r="BW39" s="611"/>
      <c r="BX39" s="611"/>
      <c r="BY39" s="611"/>
      <c r="BZ39" s="611"/>
      <c r="CA39" s="611"/>
      <c r="CB39" s="620"/>
      <c r="CD39" s="607" t="s">
        <v>347</v>
      </c>
      <c r="CE39" s="608"/>
      <c r="CF39" s="608"/>
      <c r="CG39" s="608"/>
      <c r="CH39" s="608"/>
      <c r="CI39" s="608"/>
      <c r="CJ39" s="608"/>
      <c r="CK39" s="608"/>
      <c r="CL39" s="608"/>
      <c r="CM39" s="608"/>
      <c r="CN39" s="608"/>
      <c r="CO39" s="608"/>
      <c r="CP39" s="608"/>
      <c r="CQ39" s="609"/>
      <c r="CR39" s="610">
        <v>73309</v>
      </c>
      <c r="CS39" s="642"/>
      <c r="CT39" s="642"/>
      <c r="CU39" s="642"/>
      <c r="CV39" s="642"/>
      <c r="CW39" s="642"/>
      <c r="CX39" s="642"/>
      <c r="CY39" s="643"/>
      <c r="CZ39" s="615">
        <v>0.4</v>
      </c>
      <c r="DA39" s="640"/>
      <c r="DB39" s="640"/>
      <c r="DC39" s="644"/>
      <c r="DD39" s="619">
        <v>1</v>
      </c>
      <c r="DE39" s="642"/>
      <c r="DF39" s="642"/>
      <c r="DG39" s="642"/>
      <c r="DH39" s="642"/>
      <c r="DI39" s="642"/>
      <c r="DJ39" s="642"/>
      <c r="DK39" s="643"/>
      <c r="DL39" s="619" t="s">
        <v>133</v>
      </c>
      <c r="DM39" s="642"/>
      <c r="DN39" s="642"/>
      <c r="DO39" s="642"/>
      <c r="DP39" s="642"/>
      <c r="DQ39" s="642"/>
      <c r="DR39" s="642"/>
      <c r="DS39" s="642"/>
      <c r="DT39" s="642"/>
      <c r="DU39" s="642"/>
      <c r="DV39" s="643"/>
      <c r="DW39" s="615" t="s">
        <v>233</v>
      </c>
      <c r="DX39" s="640"/>
      <c r="DY39" s="640"/>
      <c r="DZ39" s="640"/>
      <c r="EA39" s="640"/>
      <c r="EB39" s="640"/>
      <c r="EC39" s="641"/>
    </row>
    <row r="40" spans="2:133" ht="11.25" customHeight="1" x14ac:dyDescent="0.15">
      <c r="B40" s="607" t="s">
        <v>348</v>
      </c>
      <c r="C40" s="608"/>
      <c r="D40" s="608"/>
      <c r="E40" s="608"/>
      <c r="F40" s="608"/>
      <c r="G40" s="608"/>
      <c r="H40" s="608"/>
      <c r="I40" s="608"/>
      <c r="J40" s="608"/>
      <c r="K40" s="608"/>
      <c r="L40" s="608"/>
      <c r="M40" s="608"/>
      <c r="N40" s="608"/>
      <c r="O40" s="608"/>
      <c r="P40" s="608"/>
      <c r="Q40" s="609"/>
      <c r="R40" s="610">
        <v>73400</v>
      </c>
      <c r="S40" s="611"/>
      <c r="T40" s="611"/>
      <c r="U40" s="611"/>
      <c r="V40" s="611"/>
      <c r="W40" s="611"/>
      <c r="X40" s="611"/>
      <c r="Y40" s="612"/>
      <c r="Z40" s="613">
        <v>0.4</v>
      </c>
      <c r="AA40" s="613"/>
      <c r="AB40" s="613"/>
      <c r="AC40" s="613"/>
      <c r="AD40" s="614" t="s">
        <v>133</v>
      </c>
      <c r="AE40" s="614"/>
      <c r="AF40" s="614"/>
      <c r="AG40" s="614"/>
      <c r="AH40" s="614"/>
      <c r="AI40" s="614"/>
      <c r="AJ40" s="614"/>
      <c r="AK40" s="614"/>
      <c r="AL40" s="615" t="s">
        <v>233</v>
      </c>
      <c r="AM40" s="616"/>
      <c r="AN40" s="616"/>
      <c r="AO40" s="617"/>
      <c r="AQ40" s="673" t="s">
        <v>349</v>
      </c>
      <c r="AR40" s="674"/>
      <c r="AS40" s="674"/>
      <c r="AT40" s="674"/>
      <c r="AU40" s="674"/>
      <c r="AV40" s="674"/>
      <c r="AW40" s="674"/>
      <c r="AX40" s="674"/>
      <c r="AY40" s="675"/>
      <c r="AZ40" s="610">
        <v>7619</v>
      </c>
      <c r="BA40" s="611"/>
      <c r="BB40" s="611"/>
      <c r="BC40" s="611"/>
      <c r="BD40" s="642"/>
      <c r="BE40" s="642"/>
      <c r="BF40" s="665"/>
      <c r="BG40" s="658" t="s">
        <v>350</v>
      </c>
      <c r="BH40" s="659"/>
      <c r="BI40" s="659"/>
      <c r="BJ40" s="659"/>
      <c r="BK40" s="659"/>
      <c r="BL40" s="214"/>
      <c r="BM40" s="608" t="s">
        <v>351</v>
      </c>
      <c r="BN40" s="608"/>
      <c r="BO40" s="608"/>
      <c r="BP40" s="608"/>
      <c r="BQ40" s="608"/>
      <c r="BR40" s="608"/>
      <c r="BS40" s="608"/>
      <c r="BT40" s="608"/>
      <c r="BU40" s="609"/>
      <c r="BV40" s="610">
        <v>84</v>
      </c>
      <c r="BW40" s="611"/>
      <c r="BX40" s="611"/>
      <c r="BY40" s="611"/>
      <c r="BZ40" s="611"/>
      <c r="CA40" s="611"/>
      <c r="CB40" s="620"/>
      <c r="CD40" s="607" t="s">
        <v>352</v>
      </c>
      <c r="CE40" s="608"/>
      <c r="CF40" s="608"/>
      <c r="CG40" s="608"/>
      <c r="CH40" s="608"/>
      <c r="CI40" s="608"/>
      <c r="CJ40" s="608"/>
      <c r="CK40" s="608"/>
      <c r="CL40" s="608"/>
      <c r="CM40" s="608"/>
      <c r="CN40" s="608"/>
      <c r="CO40" s="608"/>
      <c r="CP40" s="608"/>
      <c r="CQ40" s="609"/>
      <c r="CR40" s="610">
        <v>71700</v>
      </c>
      <c r="CS40" s="611"/>
      <c r="CT40" s="611"/>
      <c r="CU40" s="611"/>
      <c r="CV40" s="611"/>
      <c r="CW40" s="611"/>
      <c r="CX40" s="611"/>
      <c r="CY40" s="612"/>
      <c r="CZ40" s="615">
        <v>0.4</v>
      </c>
      <c r="DA40" s="640"/>
      <c r="DB40" s="640"/>
      <c r="DC40" s="644"/>
      <c r="DD40" s="619" t="s">
        <v>133</v>
      </c>
      <c r="DE40" s="611"/>
      <c r="DF40" s="611"/>
      <c r="DG40" s="611"/>
      <c r="DH40" s="611"/>
      <c r="DI40" s="611"/>
      <c r="DJ40" s="611"/>
      <c r="DK40" s="612"/>
      <c r="DL40" s="619" t="s">
        <v>233</v>
      </c>
      <c r="DM40" s="611"/>
      <c r="DN40" s="611"/>
      <c r="DO40" s="611"/>
      <c r="DP40" s="611"/>
      <c r="DQ40" s="611"/>
      <c r="DR40" s="611"/>
      <c r="DS40" s="611"/>
      <c r="DT40" s="611"/>
      <c r="DU40" s="611"/>
      <c r="DV40" s="612"/>
      <c r="DW40" s="615" t="s">
        <v>233</v>
      </c>
      <c r="DX40" s="640"/>
      <c r="DY40" s="640"/>
      <c r="DZ40" s="640"/>
      <c r="EA40" s="640"/>
      <c r="EB40" s="640"/>
      <c r="EC40" s="641"/>
    </row>
    <row r="41" spans="2:133" ht="11.25" customHeight="1" x14ac:dyDescent="0.15">
      <c r="B41" s="631" t="s">
        <v>353</v>
      </c>
      <c r="C41" s="632"/>
      <c r="D41" s="632"/>
      <c r="E41" s="632"/>
      <c r="F41" s="632"/>
      <c r="G41" s="632"/>
      <c r="H41" s="632"/>
      <c r="I41" s="632"/>
      <c r="J41" s="632"/>
      <c r="K41" s="632"/>
      <c r="L41" s="632"/>
      <c r="M41" s="632"/>
      <c r="N41" s="632"/>
      <c r="O41" s="632"/>
      <c r="P41" s="632"/>
      <c r="Q41" s="633"/>
      <c r="R41" s="682">
        <v>18887286</v>
      </c>
      <c r="S41" s="683"/>
      <c r="T41" s="683"/>
      <c r="U41" s="683"/>
      <c r="V41" s="683"/>
      <c r="W41" s="683"/>
      <c r="X41" s="683"/>
      <c r="Y41" s="687"/>
      <c r="Z41" s="688">
        <v>100</v>
      </c>
      <c r="AA41" s="688"/>
      <c r="AB41" s="688"/>
      <c r="AC41" s="688"/>
      <c r="AD41" s="689">
        <v>8568529</v>
      </c>
      <c r="AE41" s="689"/>
      <c r="AF41" s="689"/>
      <c r="AG41" s="689"/>
      <c r="AH41" s="689"/>
      <c r="AI41" s="689"/>
      <c r="AJ41" s="689"/>
      <c r="AK41" s="689"/>
      <c r="AL41" s="690">
        <v>100</v>
      </c>
      <c r="AM41" s="670"/>
      <c r="AN41" s="670"/>
      <c r="AO41" s="691"/>
      <c r="AQ41" s="673" t="s">
        <v>354</v>
      </c>
      <c r="AR41" s="674"/>
      <c r="AS41" s="674"/>
      <c r="AT41" s="674"/>
      <c r="AU41" s="674"/>
      <c r="AV41" s="674"/>
      <c r="AW41" s="674"/>
      <c r="AX41" s="674"/>
      <c r="AY41" s="675"/>
      <c r="AZ41" s="610">
        <v>194284</v>
      </c>
      <c r="BA41" s="611"/>
      <c r="BB41" s="611"/>
      <c r="BC41" s="611"/>
      <c r="BD41" s="642"/>
      <c r="BE41" s="642"/>
      <c r="BF41" s="665"/>
      <c r="BG41" s="658"/>
      <c r="BH41" s="659"/>
      <c r="BI41" s="659"/>
      <c r="BJ41" s="659"/>
      <c r="BK41" s="659"/>
      <c r="BL41" s="214"/>
      <c r="BM41" s="608" t="s">
        <v>355</v>
      </c>
      <c r="BN41" s="608"/>
      <c r="BO41" s="608"/>
      <c r="BP41" s="608"/>
      <c r="BQ41" s="608"/>
      <c r="BR41" s="608"/>
      <c r="BS41" s="608"/>
      <c r="BT41" s="608"/>
      <c r="BU41" s="609"/>
      <c r="BV41" s="610">
        <v>1</v>
      </c>
      <c r="BW41" s="611"/>
      <c r="BX41" s="611"/>
      <c r="BY41" s="611"/>
      <c r="BZ41" s="611"/>
      <c r="CA41" s="611"/>
      <c r="CB41" s="620"/>
      <c r="CD41" s="607" t="s">
        <v>356</v>
      </c>
      <c r="CE41" s="608"/>
      <c r="CF41" s="608"/>
      <c r="CG41" s="608"/>
      <c r="CH41" s="608"/>
      <c r="CI41" s="608"/>
      <c r="CJ41" s="608"/>
      <c r="CK41" s="608"/>
      <c r="CL41" s="608"/>
      <c r="CM41" s="608"/>
      <c r="CN41" s="608"/>
      <c r="CO41" s="608"/>
      <c r="CP41" s="608"/>
      <c r="CQ41" s="609"/>
      <c r="CR41" s="610" t="s">
        <v>133</v>
      </c>
      <c r="CS41" s="642"/>
      <c r="CT41" s="642"/>
      <c r="CU41" s="642"/>
      <c r="CV41" s="642"/>
      <c r="CW41" s="642"/>
      <c r="CX41" s="642"/>
      <c r="CY41" s="643"/>
      <c r="CZ41" s="615" t="s">
        <v>133</v>
      </c>
      <c r="DA41" s="640"/>
      <c r="DB41" s="640"/>
      <c r="DC41" s="644"/>
      <c r="DD41" s="619" t="s">
        <v>233</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357</v>
      </c>
      <c r="AR42" s="680"/>
      <c r="AS42" s="680"/>
      <c r="AT42" s="680"/>
      <c r="AU42" s="680"/>
      <c r="AV42" s="680"/>
      <c r="AW42" s="680"/>
      <c r="AX42" s="680"/>
      <c r="AY42" s="681"/>
      <c r="AZ42" s="682">
        <v>602639</v>
      </c>
      <c r="BA42" s="683"/>
      <c r="BB42" s="683"/>
      <c r="BC42" s="683"/>
      <c r="BD42" s="669"/>
      <c r="BE42" s="669"/>
      <c r="BF42" s="671"/>
      <c r="BG42" s="660"/>
      <c r="BH42" s="661"/>
      <c r="BI42" s="661"/>
      <c r="BJ42" s="661"/>
      <c r="BK42" s="661"/>
      <c r="BL42" s="215"/>
      <c r="BM42" s="632" t="s">
        <v>358</v>
      </c>
      <c r="BN42" s="632"/>
      <c r="BO42" s="632"/>
      <c r="BP42" s="632"/>
      <c r="BQ42" s="632"/>
      <c r="BR42" s="632"/>
      <c r="BS42" s="632"/>
      <c r="BT42" s="632"/>
      <c r="BU42" s="633"/>
      <c r="BV42" s="682">
        <v>476</v>
      </c>
      <c r="BW42" s="683"/>
      <c r="BX42" s="683"/>
      <c r="BY42" s="683"/>
      <c r="BZ42" s="683"/>
      <c r="CA42" s="683"/>
      <c r="CB42" s="692"/>
      <c r="CD42" s="607" t="s">
        <v>359</v>
      </c>
      <c r="CE42" s="608"/>
      <c r="CF42" s="608"/>
      <c r="CG42" s="608"/>
      <c r="CH42" s="608"/>
      <c r="CI42" s="608"/>
      <c r="CJ42" s="608"/>
      <c r="CK42" s="608"/>
      <c r="CL42" s="608"/>
      <c r="CM42" s="608"/>
      <c r="CN42" s="608"/>
      <c r="CO42" s="608"/>
      <c r="CP42" s="608"/>
      <c r="CQ42" s="609"/>
      <c r="CR42" s="610">
        <v>4889482</v>
      </c>
      <c r="CS42" s="642"/>
      <c r="CT42" s="642"/>
      <c r="CU42" s="642"/>
      <c r="CV42" s="642"/>
      <c r="CW42" s="642"/>
      <c r="CX42" s="642"/>
      <c r="CY42" s="643"/>
      <c r="CZ42" s="615">
        <v>26.3</v>
      </c>
      <c r="DA42" s="640"/>
      <c r="DB42" s="640"/>
      <c r="DC42" s="644"/>
      <c r="DD42" s="619">
        <v>407032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360</v>
      </c>
      <c r="CD43" s="607" t="s">
        <v>361</v>
      </c>
      <c r="CE43" s="608"/>
      <c r="CF43" s="608"/>
      <c r="CG43" s="608"/>
      <c r="CH43" s="608"/>
      <c r="CI43" s="608"/>
      <c r="CJ43" s="608"/>
      <c r="CK43" s="608"/>
      <c r="CL43" s="608"/>
      <c r="CM43" s="608"/>
      <c r="CN43" s="608"/>
      <c r="CO43" s="608"/>
      <c r="CP43" s="608"/>
      <c r="CQ43" s="609"/>
      <c r="CR43" s="610">
        <v>35509</v>
      </c>
      <c r="CS43" s="642"/>
      <c r="CT43" s="642"/>
      <c r="CU43" s="642"/>
      <c r="CV43" s="642"/>
      <c r="CW43" s="642"/>
      <c r="CX43" s="642"/>
      <c r="CY43" s="643"/>
      <c r="CZ43" s="615">
        <v>0.2</v>
      </c>
      <c r="DA43" s="640"/>
      <c r="DB43" s="640"/>
      <c r="DC43" s="644"/>
      <c r="DD43" s="619">
        <v>33480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362</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309</v>
      </c>
      <c r="CE44" s="647"/>
      <c r="CF44" s="607" t="s">
        <v>363</v>
      </c>
      <c r="CG44" s="608"/>
      <c r="CH44" s="608"/>
      <c r="CI44" s="608"/>
      <c r="CJ44" s="608"/>
      <c r="CK44" s="608"/>
      <c r="CL44" s="608"/>
      <c r="CM44" s="608"/>
      <c r="CN44" s="608"/>
      <c r="CO44" s="608"/>
      <c r="CP44" s="608"/>
      <c r="CQ44" s="609"/>
      <c r="CR44" s="610">
        <v>4020643</v>
      </c>
      <c r="CS44" s="611"/>
      <c r="CT44" s="611"/>
      <c r="CU44" s="611"/>
      <c r="CV44" s="611"/>
      <c r="CW44" s="611"/>
      <c r="CX44" s="611"/>
      <c r="CY44" s="612"/>
      <c r="CZ44" s="615">
        <v>21.7</v>
      </c>
      <c r="DA44" s="616"/>
      <c r="DB44" s="616"/>
      <c r="DC44" s="622"/>
      <c r="DD44" s="619">
        <v>291218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364</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365</v>
      </c>
      <c r="CG45" s="608"/>
      <c r="CH45" s="608"/>
      <c r="CI45" s="608"/>
      <c r="CJ45" s="608"/>
      <c r="CK45" s="608"/>
      <c r="CL45" s="608"/>
      <c r="CM45" s="608"/>
      <c r="CN45" s="608"/>
      <c r="CO45" s="608"/>
      <c r="CP45" s="608"/>
      <c r="CQ45" s="609"/>
      <c r="CR45" s="610">
        <v>3086114</v>
      </c>
      <c r="CS45" s="642"/>
      <c r="CT45" s="642"/>
      <c r="CU45" s="642"/>
      <c r="CV45" s="642"/>
      <c r="CW45" s="642"/>
      <c r="CX45" s="642"/>
      <c r="CY45" s="643"/>
      <c r="CZ45" s="615">
        <v>16.600000000000001</v>
      </c>
      <c r="DA45" s="640"/>
      <c r="DB45" s="640"/>
      <c r="DC45" s="644"/>
      <c r="DD45" s="619">
        <v>63573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366</v>
      </c>
      <c r="CG46" s="608"/>
      <c r="CH46" s="608"/>
      <c r="CI46" s="608"/>
      <c r="CJ46" s="608"/>
      <c r="CK46" s="608"/>
      <c r="CL46" s="608"/>
      <c r="CM46" s="608"/>
      <c r="CN46" s="608"/>
      <c r="CO46" s="608"/>
      <c r="CP46" s="608"/>
      <c r="CQ46" s="609"/>
      <c r="CR46" s="610">
        <v>888753</v>
      </c>
      <c r="CS46" s="611"/>
      <c r="CT46" s="611"/>
      <c r="CU46" s="611"/>
      <c r="CV46" s="611"/>
      <c r="CW46" s="611"/>
      <c r="CX46" s="611"/>
      <c r="CY46" s="612"/>
      <c r="CZ46" s="615">
        <v>4.8</v>
      </c>
      <c r="DA46" s="616"/>
      <c r="DB46" s="616"/>
      <c r="DC46" s="622"/>
      <c r="DD46" s="619">
        <v>224369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367</v>
      </c>
      <c r="CG47" s="608"/>
      <c r="CH47" s="608"/>
      <c r="CI47" s="608"/>
      <c r="CJ47" s="608"/>
      <c r="CK47" s="608"/>
      <c r="CL47" s="608"/>
      <c r="CM47" s="608"/>
      <c r="CN47" s="608"/>
      <c r="CO47" s="608"/>
      <c r="CP47" s="608"/>
      <c r="CQ47" s="609"/>
      <c r="CR47" s="610">
        <v>868839</v>
      </c>
      <c r="CS47" s="642"/>
      <c r="CT47" s="642"/>
      <c r="CU47" s="642"/>
      <c r="CV47" s="642"/>
      <c r="CW47" s="642"/>
      <c r="CX47" s="642"/>
      <c r="CY47" s="643"/>
      <c r="CZ47" s="615">
        <v>4.7</v>
      </c>
      <c r="DA47" s="640"/>
      <c r="DB47" s="640"/>
      <c r="DC47" s="644"/>
      <c r="DD47" s="619">
        <v>115814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368</v>
      </c>
      <c r="CG48" s="608"/>
      <c r="CH48" s="608"/>
      <c r="CI48" s="608"/>
      <c r="CJ48" s="608"/>
      <c r="CK48" s="608"/>
      <c r="CL48" s="608"/>
      <c r="CM48" s="608"/>
      <c r="CN48" s="608"/>
      <c r="CO48" s="608"/>
      <c r="CP48" s="608"/>
      <c r="CQ48" s="609"/>
      <c r="CR48" s="610" t="s">
        <v>133</v>
      </c>
      <c r="CS48" s="611"/>
      <c r="CT48" s="611"/>
      <c r="CU48" s="611"/>
      <c r="CV48" s="611"/>
      <c r="CW48" s="611"/>
      <c r="CX48" s="611"/>
      <c r="CY48" s="612"/>
      <c r="CZ48" s="615" t="s">
        <v>133</v>
      </c>
      <c r="DA48" s="616"/>
      <c r="DB48" s="616"/>
      <c r="DC48" s="622"/>
      <c r="DD48" s="619" t="s">
        <v>233</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369</v>
      </c>
      <c r="CE49" s="632"/>
      <c r="CF49" s="632"/>
      <c r="CG49" s="632"/>
      <c r="CH49" s="632"/>
      <c r="CI49" s="632"/>
      <c r="CJ49" s="632"/>
      <c r="CK49" s="632"/>
      <c r="CL49" s="632"/>
      <c r="CM49" s="632"/>
      <c r="CN49" s="632"/>
      <c r="CO49" s="632"/>
      <c r="CP49" s="632"/>
      <c r="CQ49" s="633"/>
      <c r="CR49" s="682">
        <v>18559577</v>
      </c>
      <c r="CS49" s="669"/>
      <c r="CT49" s="669"/>
      <c r="CU49" s="669"/>
      <c r="CV49" s="669"/>
      <c r="CW49" s="669"/>
      <c r="CX49" s="669"/>
      <c r="CY49" s="698"/>
      <c r="CZ49" s="690">
        <v>100</v>
      </c>
      <c r="DA49" s="699"/>
      <c r="DB49" s="699"/>
      <c r="DC49" s="700"/>
      <c r="DD49" s="701">
        <v>9633966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4Pphs3q51t1Drubq0QfucB9PVN677FXDbgRRllMVGb+v+GBjIDTXI0IgpbqvSMieV6cuWVF12Z0RiuUi3233A==" saltValue="2Yvm4i7mmTqF0dcf85oR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370</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371</v>
      </c>
      <c r="DK2" s="710"/>
      <c r="DL2" s="710"/>
      <c r="DM2" s="710"/>
      <c r="DN2" s="710"/>
      <c r="DO2" s="711"/>
      <c r="DP2" s="222"/>
      <c r="DQ2" s="709" t="s">
        <v>372</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373</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374</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375</v>
      </c>
      <c r="B5" s="715"/>
      <c r="C5" s="715"/>
      <c r="D5" s="715"/>
      <c r="E5" s="715"/>
      <c r="F5" s="715"/>
      <c r="G5" s="715"/>
      <c r="H5" s="715"/>
      <c r="I5" s="715"/>
      <c r="J5" s="715"/>
      <c r="K5" s="715"/>
      <c r="L5" s="715"/>
      <c r="M5" s="715"/>
      <c r="N5" s="715"/>
      <c r="O5" s="715"/>
      <c r="P5" s="716"/>
      <c r="Q5" s="720" t="s">
        <v>376</v>
      </c>
      <c r="R5" s="721"/>
      <c r="S5" s="721"/>
      <c r="T5" s="721"/>
      <c r="U5" s="722"/>
      <c r="V5" s="720" t="s">
        <v>377</v>
      </c>
      <c r="W5" s="721"/>
      <c r="X5" s="721"/>
      <c r="Y5" s="721"/>
      <c r="Z5" s="722"/>
      <c r="AA5" s="720" t="s">
        <v>378</v>
      </c>
      <c r="AB5" s="721"/>
      <c r="AC5" s="721"/>
      <c r="AD5" s="721"/>
      <c r="AE5" s="721"/>
      <c r="AF5" s="726" t="s">
        <v>379</v>
      </c>
      <c r="AG5" s="721"/>
      <c r="AH5" s="721"/>
      <c r="AI5" s="721"/>
      <c r="AJ5" s="727"/>
      <c r="AK5" s="721" t="s">
        <v>380</v>
      </c>
      <c r="AL5" s="721"/>
      <c r="AM5" s="721"/>
      <c r="AN5" s="721"/>
      <c r="AO5" s="722"/>
      <c r="AP5" s="720" t="s">
        <v>381</v>
      </c>
      <c r="AQ5" s="721"/>
      <c r="AR5" s="721"/>
      <c r="AS5" s="721"/>
      <c r="AT5" s="722"/>
      <c r="AU5" s="720" t="s">
        <v>382</v>
      </c>
      <c r="AV5" s="721"/>
      <c r="AW5" s="721"/>
      <c r="AX5" s="721"/>
      <c r="AY5" s="727"/>
      <c r="AZ5" s="226"/>
      <c r="BA5" s="226"/>
      <c r="BB5" s="226"/>
      <c r="BC5" s="226"/>
      <c r="BD5" s="226"/>
      <c r="BE5" s="227"/>
      <c r="BF5" s="227"/>
      <c r="BG5" s="227"/>
      <c r="BH5" s="227"/>
      <c r="BI5" s="227"/>
      <c r="BJ5" s="227"/>
      <c r="BK5" s="227"/>
      <c r="BL5" s="227"/>
      <c r="BM5" s="227"/>
      <c r="BN5" s="227"/>
      <c r="BO5" s="227"/>
      <c r="BP5" s="227"/>
      <c r="BQ5" s="714" t="s">
        <v>383</v>
      </c>
      <c r="BR5" s="715"/>
      <c r="BS5" s="715"/>
      <c r="BT5" s="715"/>
      <c r="BU5" s="715"/>
      <c r="BV5" s="715"/>
      <c r="BW5" s="715"/>
      <c r="BX5" s="715"/>
      <c r="BY5" s="715"/>
      <c r="BZ5" s="715"/>
      <c r="CA5" s="715"/>
      <c r="CB5" s="715"/>
      <c r="CC5" s="715"/>
      <c r="CD5" s="715"/>
      <c r="CE5" s="715"/>
      <c r="CF5" s="715"/>
      <c r="CG5" s="716"/>
      <c r="CH5" s="720" t="s">
        <v>384</v>
      </c>
      <c r="CI5" s="721"/>
      <c r="CJ5" s="721"/>
      <c r="CK5" s="721"/>
      <c r="CL5" s="722"/>
      <c r="CM5" s="720" t="s">
        <v>385</v>
      </c>
      <c r="CN5" s="721"/>
      <c r="CO5" s="721"/>
      <c r="CP5" s="721"/>
      <c r="CQ5" s="722"/>
      <c r="CR5" s="720" t="s">
        <v>386</v>
      </c>
      <c r="CS5" s="721"/>
      <c r="CT5" s="721"/>
      <c r="CU5" s="721"/>
      <c r="CV5" s="722"/>
      <c r="CW5" s="720" t="s">
        <v>387</v>
      </c>
      <c r="CX5" s="721"/>
      <c r="CY5" s="721"/>
      <c r="CZ5" s="721"/>
      <c r="DA5" s="722"/>
      <c r="DB5" s="720" t="s">
        <v>388</v>
      </c>
      <c r="DC5" s="721"/>
      <c r="DD5" s="721"/>
      <c r="DE5" s="721"/>
      <c r="DF5" s="722"/>
      <c r="DG5" s="750" t="s">
        <v>389</v>
      </c>
      <c r="DH5" s="751"/>
      <c r="DI5" s="751"/>
      <c r="DJ5" s="751"/>
      <c r="DK5" s="752"/>
      <c r="DL5" s="750" t="s">
        <v>390</v>
      </c>
      <c r="DM5" s="751"/>
      <c r="DN5" s="751"/>
      <c r="DO5" s="751"/>
      <c r="DP5" s="752"/>
      <c r="DQ5" s="720" t="s">
        <v>391</v>
      </c>
      <c r="DR5" s="721"/>
      <c r="DS5" s="721"/>
      <c r="DT5" s="721"/>
      <c r="DU5" s="722"/>
      <c r="DV5" s="720" t="s">
        <v>382</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392</v>
      </c>
      <c r="C7" s="737"/>
      <c r="D7" s="737"/>
      <c r="E7" s="737"/>
      <c r="F7" s="737"/>
      <c r="G7" s="737"/>
      <c r="H7" s="737"/>
      <c r="I7" s="737"/>
      <c r="J7" s="737"/>
      <c r="K7" s="737"/>
      <c r="L7" s="737"/>
      <c r="M7" s="737"/>
      <c r="N7" s="737"/>
      <c r="O7" s="737"/>
      <c r="P7" s="738"/>
      <c r="Q7" s="739">
        <v>18850</v>
      </c>
      <c r="R7" s="740"/>
      <c r="S7" s="740"/>
      <c r="T7" s="740"/>
      <c r="U7" s="740"/>
      <c r="V7" s="740">
        <v>18523</v>
      </c>
      <c r="W7" s="740"/>
      <c r="X7" s="740"/>
      <c r="Y7" s="740"/>
      <c r="Z7" s="740"/>
      <c r="AA7" s="740">
        <v>327</v>
      </c>
      <c r="AB7" s="740"/>
      <c r="AC7" s="740"/>
      <c r="AD7" s="740"/>
      <c r="AE7" s="741"/>
      <c r="AF7" s="742">
        <v>178</v>
      </c>
      <c r="AG7" s="743"/>
      <c r="AH7" s="743"/>
      <c r="AI7" s="743"/>
      <c r="AJ7" s="744"/>
      <c r="AK7" s="745">
        <v>211</v>
      </c>
      <c r="AL7" s="746"/>
      <c r="AM7" s="746"/>
      <c r="AN7" s="746"/>
      <c r="AO7" s="746"/>
      <c r="AP7" s="746">
        <v>29220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612</v>
      </c>
      <c r="BT7" s="734"/>
      <c r="BU7" s="734"/>
      <c r="BV7" s="734"/>
      <c r="BW7" s="734"/>
      <c r="BX7" s="734"/>
      <c r="BY7" s="734"/>
      <c r="BZ7" s="734"/>
      <c r="CA7" s="734"/>
      <c r="CB7" s="734"/>
      <c r="CC7" s="734"/>
      <c r="CD7" s="734"/>
      <c r="CE7" s="734"/>
      <c r="CF7" s="734"/>
      <c r="CG7" s="749"/>
      <c r="CH7" s="730">
        <v>-5</v>
      </c>
      <c r="CI7" s="731"/>
      <c r="CJ7" s="731"/>
      <c r="CK7" s="731"/>
      <c r="CL7" s="732"/>
      <c r="CM7" s="730">
        <v>120</v>
      </c>
      <c r="CN7" s="731"/>
      <c r="CO7" s="731"/>
      <c r="CP7" s="731"/>
      <c r="CQ7" s="732"/>
      <c r="CR7" s="730">
        <v>133</v>
      </c>
      <c r="CS7" s="731"/>
      <c r="CT7" s="731"/>
      <c r="CU7" s="731"/>
      <c r="CV7" s="732"/>
      <c r="CW7" s="730" t="s">
        <v>603</v>
      </c>
      <c r="CX7" s="731"/>
      <c r="CY7" s="731"/>
      <c r="CZ7" s="731"/>
      <c r="DA7" s="732"/>
      <c r="DB7" s="730" t="s">
        <v>603</v>
      </c>
      <c r="DC7" s="731"/>
      <c r="DD7" s="731"/>
      <c r="DE7" s="731"/>
      <c r="DF7" s="732"/>
      <c r="DG7" s="730" t="s">
        <v>603</v>
      </c>
      <c r="DH7" s="731"/>
      <c r="DI7" s="731"/>
      <c r="DJ7" s="731"/>
      <c r="DK7" s="732"/>
      <c r="DL7" s="730" t="s">
        <v>603</v>
      </c>
      <c r="DM7" s="731"/>
      <c r="DN7" s="731"/>
      <c r="DO7" s="731"/>
      <c r="DP7" s="732"/>
      <c r="DQ7" s="730" t="s">
        <v>603</v>
      </c>
      <c r="DR7" s="731"/>
      <c r="DS7" s="731"/>
      <c r="DT7" s="731"/>
      <c r="DU7" s="732"/>
      <c r="DV7" s="733"/>
      <c r="DW7" s="734"/>
      <c r="DX7" s="734"/>
      <c r="DY7" s="734"/>
      <c r="DZ7" s="735"/>
      <c r="EA7" s="229"/>
    </row>
    <row r="8" spans="1:131" s="230" customFormat="1" ht="26.25" customHeight="1" x14ac:dyDescent="0.15">
      <c r="A8" s="233">
        <v>2</v>
      </c>
      <c r="B8" s="767" t="s">
        <v>393</v>
      </c>
      <c r="C8" s="768"/>
      <c r="D8" s="768"/>
      <c r="E8" s="768"/>
      <c r="F8" s="768"/>
      <c r="G8" s="768"/>
      <c r="H8" s="768"/>
      <c r="I8" s="768"/>
      <c r="J8" s="768"/>
      <c r="K8" s="768"/>
      <c r="L8" s="768"/>
      <c r="M8" s="768"/>
      <c r="N8" s="768"/>
      <c r="O8" s="768"/>
      <c r="P8" s="769"/>
      <c r="Q8" s="770">
        <v>42</v>
      </c>
      <c r="R8" s="771"/>
      <c r="S8" s="771"/>
      <c r="T8" s="771"/>
      <c r="U8" s="771"/>
      <c r="V8" s="771">
        <v>42</v>
      </c>
      <c r="W8" s="771"/>
      <c r="X8" s="771"/>
      <c r="Y8" s="771"/>
      <c r="Z8" s="771"/>
      <c r="AA8" s="771">
        <v>0</v>
      </c>
      <c r="AB8" s="771"/>
      <c r="AC8" s="771"/>
      <c r="AD8" s="771"/>
      <c r="AE8" s="772"/>
      <c r="AF8" s="773">
        <v>0</v>
      </c>
      <c r="AG8" s="774"/>
      <c r="AH8" s="774"/>
      <c r="AI8" s="774"/>
      <c r="AJ8" s="775"/>
      <c r="AK8" s="756">
        <v>11</v>
      </c>
      <c r="AL8" s="757"/>
      <c r="AM8" s="757"/>
      <c r="AN8" s="757"/>
      <c r="AO8" s="757"/>
      <c r="AP8" s="757">
        <v>5</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613</v>
      </c>
      <c r="BT8" s="761"/>
      <c r="BU8" s="761"/>
      <c r="BV8" s="761"/>
      <c r="BW8" s="761"/>
      <c r="BX8" s="761"/>
      <c r="BY8" s="761"/>
      <c r="BZ8" s="761"/>
      <c r="CA8" s="761"/>
      <c r="CB8" s="761"/>
      <c r="CC8" s="761"/>
      <c r="CD8" s="761"/>
      <c r="CE8" s="761"/>
      <c r="CF8" s="761"/>
      <c r="CG8" s="762"/>
      <c r="CH8" s="763">
        <v>4</v>
      </c>
      <c r="CI8" s="764"/>
      <c r="CJ8" s="764"/>
      <c r="CK8" s="764"/>
      <c r="CL8" s="765"/>
      <c r="CM8" s="763">
        <v>83</v>
      </c>
      <c r="CN8" s="764"/>
      <c r="CO8" s="764"/>
      <c r="CP8" s="764"/>
      <c r="CQ8" s="765"/>
      <c r="CR8" s="763">
        <v>112</v>
      </c>
      <c r="CS8" s="764"/>
      <c r="CT8" s="764"/>
      <c r="CU8" s="764"/>
      <c r="CV8" s="765"/>
      <c r="CW8" s="763">
        <v>10</v>
      </c>
      <c r="CX8" s="764"/>
      <c r="CY8" s="764"/>
      <c r="CZ8" s="764"/>
      <c r="DA8" s="765"/>
      <c r="DB8" s="763" t="s">
        <v>603</v>
      </c>
      <c r="DC8" s="764"/>
      <c r="DD8" s="764"/>
      <c r="DE8" s="764"/>
      <c r="DF8" s="765"/>
      <c r="DG8" s="763" t="s">
        <v>603</v>
      </c>
      <c r="DH8" s="764"/>
      <c r="DI8" s="764"/>
      <c r="DJ8" s="764"/>
      <c r="DK8" s="765"/>
      <c r="DL8" s="763" t="s">
        <v>603</v>
      </c>
      <c r="DM8" s="764"/>
      <c r="DN8" s="764"/>
      <c r="DO8" s="764"/>
      <c r="DP8" s="765"/>
      <c r="DQ8" s="763" t="s">
        <v>603</v>
      </c>
      <c r="DR8" s="764"/>
      <c r="DS8" s="764"/>
      <c r="DT8" s="764"/>
      <c r="DU8" s="765"/>
      <c r="DV8" s="760"/>
      <c r="DW8" s="761"/>
      <c r="DX8" s="761"/>
      <c r="DY8" s="761"/>
      <c r="DZ8" s="766"/>
      <c r="EA8" s="229"/>
    </row>
    <row r="9" spans="1:131" s="230" customFormat="1" ht="26.25" customHeight="1" x14ac:dyDescent="0.15">
      <c r="A9" s="233">
        <v>3</v>
      </c>
      <c r="B9" s="767" t="s">
        <v>394</v>
      </c>
      <c r="C9" s="768"/>
      <c r="D9" s="768"/>
      <c r="E9" s="768"/>
      <c r="F9" s="768"/>
      <c r="G9" s="768"/>
      <c r="H9" s="768"/>
      <c r="I9" s="768"/>
      <c r="J9" s="768"/>
      <c r="K9" s="768"/>
      <c r="L9" s="768"/>
      <c r="M9" s="768"/>
      <c r="N9" s="768"/>
      <c r="O9" s="768"/>
      <c r="P9" s="769"/>
      <c r="Q9" s="770">
        <v>9</v>
      </c>
      <c r="R9" s="771"/>
      <c r="S9" s="771"/>
      <c r="T9" s="771"/>
      <c r="U9" s="771"/>
      <c r="V9" s="771">
        <v>9</v>
      </c>
      <c r="W9" s="771"/>
      <c r="X9" s="771"/>
      <c r="Y9" s="771"/>
      <c r="Z9" s="771"/>
      <c r="AA9" s="771">
        <v>0</v>
      </c>
      <c r="AB9" s="771"/>
      <c r="AC9" s="771"/>
      <c r="AD9" s="771"/>
      <c r="AE9" s="772"/>
      <c r="AF9" s="773">
        <v>0</v>
      </c>
      <c r="AG9" s="774"/>
      <c r="AH9" s="774"/>
      <c r="AI9" s="774"/>
      <c r="AJ9" s="775"/>
      <c r="AK9" s="756">
        <v>3</v>
      </c>
      <c r="AL9" s="757"/>
      <c r="AM9" s="757"/>
      <c r="AN9" s="757"/>
      <c r="AO9" s="757"/>
      <c r="AP9" s="757">
        <v>0</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614</v>
      </c>
      <c r="BT9" s="761"/>
      <c r="BU9" s="761"/>
      <c r="BV9" s="761"/>
      <c r="BW9" s="761"/>
      <c r="BX9" s="761"/>
      <c r="BY9" s="761"/>
      <c r="BZ9" s="761"/>
      <c r="CA9" s="761"/>
      <c r="CB9" s="761"/>
      <c r="CC9" s="761"/>
      <c r="CD9" s="761"/>
      <c r="CE9" s="761"/>
      <c r="CF9" s="761"/>
      <c r="CG9" s="762"/>
      <c r="CH9" s="763">
        <v>0</v>
      </c>
      <c r="CI9" s="764"/>
      <c r="CJ9" s="764"/>
      <c r="CK9" s="764"/>
      <c r="CL9" s="765"/>
      <c r="CM9" s="763">
        <v>40</v>
      </c>
      <c r="CN9" s="764"/>
      <c r="CO9" s="764"/>
      <c r="CP9" s="764"/>
      <c r="CQ9" s="765"/>
      <c r="CR9" s="763">
        <v>30</v>
      </c>
      <c r="CS9" s="764"/>
      <c r="CT9" s="764"/>
      <c r="CU9" s="764"/>
      <c r="CV9" s="765"/>
      <c r="CW9" s="763">
        <v>26</v>
      </c>
      <c r="CX9" s="764"/>
      <c r="CY9" s="764"/>
      <c r="CZ9" s="764"/>
      <c r="DA9" s="765"/>
      <c r="DB9" s="763" t="s">
        <v>603</v>
      </c>
      <c r="DC9" s="764"/>
      <c r="DD9" s="764"/>
      <c r="DE9" s="764"/>
      <c r="DF9" s="765"/>
      <c r="DG9" s="763" t="s">
        <v>603</v>
      </c>
      <c r="DH9" s="764"/>
      <c r="DI9" s="764"/>
      <c r="DJ9" s="764"/>
      <c r="DK9" s="765"/>
      <c r="DL9" s="763" t="s">
        <v>603</v>
      </c>
      <c r="DM9" s="764"/>
      <c r="DN9" s="764"/>
      <c r="DO9" s="764"/>
      <c r="DP9" s="765"/>
      <c r="DQ9" s="763" t="s">
        <v>603</v>
      </c>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396</v>
      </c>
      <c r="B23" s="776" t="s">
        <v>397</v>
      </c>
      <c r="C23" s="777"/>
      <c r="D23" s="777"/>
      <c r="E23" s="777"/>
      <c r="F23" s="777"/>
      <c r="G23" s="777"/>
      <c r="H23" s="777"/>
      <c r="I23" s="777"/>
      <c r="J23" s="777"/>
      <c r="K23" s="777"/>
      <c r="L23" s="777"/>
      <c r="M23" s="777"/>
      <c r="N23" s="777"/>
      <c r="O23" s="777"/>
      <c r="P23" s="778"/>
      <c r="Q23" s="779">
        <v>18887</v>
      </c>
      <c r="R23" s="780"/>
      <c r="S23" s="780"/>
      <c r="T23" s="780"/>
      <c r="U23" s="780"/>
      <c r="V23" s="780">
        <v>18560</v>
      </c>
      <c r="W23" s="780"/>
      <c r="X23" s="780"/>
      <c r="Y23" s="780"/>
      <c r="Z23" s="780"/>
      <c r="AA23" s="780">
        <v>327</v>
      </c>
      <c r="AB23" s="780"/>
      <c r="AC23" s="780"/>
      <c r="AD23" s="780"/>
      <c r="AE23" s="781"/>
      <c r="AF23" s="782">
        <v>178</v>
      </c>
      <c r="AG23" s="780"/>
      <c r="AH23" s="780"/>
      <c r="AI23" s="780"/>
      <c r="AJ23" s="783"/>
      <c r="AK23" s="784"/>
      <c r="AL23" s="785"/>
      <c r="AM23" s="785"/>
      <c r="AN23" s="785"/>
      <c r="AO23" s="785"/>
      <c r="AP23" s="780">
        <v>29220</v>
      </c>
      <c r="AQ23" s="780"/>
      <c r="AR23" s="780"/>
      <c r="AS23" s="780"/>
      <c r="AT23" s="780"/>
      <c r="AU23" s="796"/>
      <c r="AV23" s="796"/>
      <c r="AW23" s="796"/>
      <c r="AX23" s="796"/>
      <c r="AY23" s="797"/>
      <c r="AZ23" s="798" t="s">
        <v>398</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399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400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375</v>
      </c>
      <c r="B26" s="715"/>
      <c r="C26" s="715"/>
      <c r="D26" s="715"/>
      <c r="E26" s="715"/>
      <c r="F26" s="715"/>
      <c r="G26" s="715"/>
      <c r="H26" s="715"/>
      <c r="I26" s="715"/>
      <c r="J26" s="715"/>
      <c r="K26" s="715"/>
      <c r="L26" s="715"/>
      <c r="M26" s="715"/>
      <c r="N26" s="715"/>
      <c r="O26" s="715"/>
      <c r="P26" s="716"/>
      <c r="Q26" s="720" t="s">
        <v>401</v>
      </c>
      <c r="R26" s="721"/>
      <c r="S26" s="721"/>
      <c r="T26" s="721"/>
      <c r="U26" s="722"/>
      <c r="V26" s="720" t="s">
        <v>402</v>
      </c>
      <c r="W26" s="721"/>
      <c r="X26" s="721"/>
      <c r="Y26" s="721"/>
      <c r="Z26" s="722"/>
      <c r="AA26" s="720" t="s">
        <v>403</v>
      </c>
      <c r="AB26" s="721"/>
      <c r="AC26" s="721"/>
      <c r="AD26" s="721"/>
      <c r="AE26" s="721"/>
      <c r="AF26" s="801" t="s">
        <v>404</v>
      </c>
      <c r="AG26" s="802"/>
      <c r="AH26" s="802"/>
      <c r="AI26" s="802"/>
      <c r="AJ26" s="803"/>
      <c r="AK26" s="721" t="s">
        <v>405</v>
      </c>
      <c r="AL26" s="721"/>
      <c r="AM26" s="721"/>
      <c r="AN26" s="721"/>
      <c r="AO26" s="722"/>
      <c r="AP26" s="720" t="s">
        <v>406</v>
      </c>
      <c r="AQ26" s="721"/>
      <c r="AR26" s="721"/>
      <c r="AS26" s="721"/>
      <c r="AT26" s="722"/>
      <c r="AU26" s="720" t="s">
        <v>407</v>
      </c>
      <c r="AV26" s="721"/>
      <c r="AW26" s="721"/>
      <c r="AX26" s="721"/>
      <c r="AY26" s="722"/>
      <c r="AZ26" s="720" t="s">
        <v>408</v>
      </c>
      <c r="BA26" s="721"/>
      <c r="BB26" s="721"/>
      <c r="BC26" s="721"/>
      <c r="BD26" s="722"/>
      <c r="BE26" s="720" t="s">
        <v>382</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409</v>
      </c>
      <c r="C28" s="737"/>
      <c r="D28" s="737"/>
      <c r="E28" s="737"/>
      <c r="F28" s="737"/>
      <c r="G28" s="737"/>
      <c r="H28" s="737"/>
      <c r="I28" s="737"/>
      <c r="J28" s="737"/>
      <c r="K28" s="737"/>
      <c r="L28" s="737"/>
      <c r="M28" s="737"/>
      <c r="N28" s="737"/>
      <c r="O28" s="737"/>
      <c r="P28" s="738"/>
      <c r="Q28" s="809">
        <v>1913</v>
      </c>
      <c r="R28" s="810"/>
      <c r="S28" s="810"/>
      <c r="T28" s="810"/>
      <c r="U28" s="810"/>
      <c r="V28" s="810">
        <v>1910</v>
      </c>
      <c r="W28" s="810"/>
      <c r="X28" s="810"/>
      <c r="Y28" s="810"/>
      <c r="Z28" s="810"/>
      <c r="AA28" s="810">
        <v>3</v>
      </c>
      <c r="AB28" s="810"/>
      <c r="AC28" s="810"/>
      <c r="AD28" s="810"/>
      <c r="AE28" s="811"/>
      <c r="AF28" s="812">
        <v>3</v>
      </c>
      <c r="AG28" s="810"/>
      <c r="AH28" s="810"/>
      <c r="AI28" s="810"/>
      <c r="AJ28" s="813"/>
      <c r="AK28" s="814">
        <v>145</v>
      </c>
      <c r="AL28" s="815"/>
      <c r="AM28" s="815"/>
      <c r="AN28" s="815"/>
      <c r="AO28" s="815"/>
      <c r="AP28" s="815" t="s">
        <v>603</v>
      </c>
      <c r="AQ28" s="815"/>
      <c r="AR28" s="815"/>
      <c r="AS28" s="815"/>
      <c r="AT28" s="815"/>
      <c r="AU28" s="815" t="s">
        <v>604</v>
      </c>
      <c r="AV28" s="815"/>
      <c r="AW28" s="815"/>
      <c r="AX28" s="815"/>
      <c r="AY28" s="815"/>
      <c r="AZ28" s="816" t="s">
        <v>604</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410</v>
      </c>
      <c r="C29" s="768"/>
      <c r="D29" s="768"/>
      <c r="E29" s="768"/>
      <c r="F29" s="768"/>
      <c r="G29" s="768"/>
      <c r="H29" s="768"/>
      <c r="I29" s="768"/>
      <c r="J29" s="768"/>
      <c r="K29" s="768"/>
      <c r="L29" s="768"/>
      <c r="M29" s="768"/>
      <c r="N29" s="768"/>
      <c r="O29" s="768"/>
      <c r="P29" s="769"/>
      <c r="Q29" s="770">
        <v>135</v>
      </c>
      <c r="R29" s="771"/>
      <c r="S29" s="771"/>
      <c r="T29" s="771"/>
      <c r="U29" s="771"/>
      <c r="V29" s="771">
        <v>134</v>
      </c>
      <c r="W29" s="771"/>
      <c r="X29" s="771"/>
      <c r="Y29" s="771"/>
      <c r="Z29" s="771"/>
      <c r="AA29" s="771">
        <v>1</v>
      </c>
      <c r="AB29" s="771"/>
      <c r="AC29" s="771"/>
      <c r="AD29" s="771"/>
      <c r="AE29" s="772"/>
      <c r="AF29" s="773">
        <v>1</v>
      </c>
      <c r="AG29" s="774"/>
      <c r="AH29" s="774"/>
      <c r="AI29" s="774"/>
      <c r="AJ29" s="775"/>
      <c r="AK29" s="821">
        <v>20</v>
      </c>
      <c r="AL29" s="817"/>
      <c r="AM29" s="817"/>
      <c r="AN29" s="817"/>
      <c r="AO29" s="817"/>
      <c r="AP29" s="817">
        <v>5</v>
      </c>
      <c r="AQ29" s="817"/>
      <c r="AR29" s="817"/>
      <c r="AS29" s="817"/>
      <c r="AT29" s="817"/>
      <c r="AU29" s="817">
        <v>3</v>
      </c>
      <c r="AV29" s="817"/>
      <c r="AW29" s="817"/>
      <c r="AX29" s="817"/>
      <c r="AY29" s="817"/>
      <c r="AZ29" s="818" t="s">
        <v>604</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411</v>
      </c>
      <c r="C30" s="768"/>
      <c r="D30" s="768"/>
      <c r="E30" s="768"/>
      <c r="F30" s="768"/>
      <c r="G30" s="768"/>
      <c r="H30" s="768"/>
      <c r="I30" s="768"/>
      <c r="J30" s="768"/>
      <c r="K30" s="768"/>
      <c r="L30" s="768"/>
      <c r="M30" s="768"/>
      <c r="N30" s="768"/>
      <c r="O30" s="768"/>
      <c r="P30" s="769"/>
      <c r="Q30" s="770">
        <v>127</v>
      </c>
      <c r="R30" s="771"/>
      <c r="S30" s="771"/>
      <c r="T30" s="771"/>
      <c r="U30" s="771"/>
      <c r="V30" s="771">
        <v>121</v>
      </c>
      <c r="W30" s="771"/>
      <c r="X30" s="771"/>
      <c r="Y30" s="771"/>
      <c r="Z30" s="771"/>
      <c r="AA30" s="771">
        <v>6</v>
      </c>
      <c r="AB30" s="771"/>
      <c r="AC30" s="771"/>
      <c r="AD30" s="771"/>
      <c r="AE30" s="772"/>
      <c r="AF30" s="773">
        <v>6</v>
      </c>
      <c r="AG30" s="774"/>
      <c r="AH30" s="774"/>
      <c r="AI30" s="774"/>
      <c r="AJ30" s="775"/>
      <c r="AK30" s="821">
        <v>41</v>
      </c>
      <c r="AL30" s="817"/>
      <c r="AM30" s="817"/>
      <c r="AN30" s="817"/>
      <c r="AO30" s="817"/>
      <c r="AP30" s="817">
        <v>30</v>
      </c>
      <c r="AQ30" s="817"/>
      <c r="AR30" s="817"/>
      <c r="AS30" s="817"/>
      <c r="AT30" s="817"/>
      <c r="AU30" s="817">
        <v>5</v>
      </c>
      <c r="AV30" s="817"/>
      <c r="AW30" s="817"/>
      <c r="AX30" s="817"/>
      <c r="AY30" s="817"/>
      <c r="AZ30" s="818" t="s">
        <v>604</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412</v>
      </c>
      <c r="C31" s="768"/>
      <c r="D31" s="768"/>
      <c r="E31" s="768"/>
      <c r="F31" s="768"/>
      <c r="G31" s="768"/>
      <c r="H31" s="768"/>
      <c r="I31" s="768"/>
      <c r="J31" s="768"/>
      <c r="K31" s="768"/>
      <c r="L31" s="768"/>
      <c r="M31" s="768"/>
      <c r="N31" s="768"/>
      <c r="O31" s="768"/>
      <c r="P31" s="769"/>
      <c r="Q31" s="770">
        <v>116</v>
      </c>
      <c r="R31" s="771"/>
      <c r="S31" s="771"/>
      <c r="T31" s="771"/>
      <c r="U31" s="771"/>
      <c r="V31" s="771">
        <v>112</v>
      </c>
      <c r="W31" s="771"/>
      <c r="X31" s="771"/>
      <c r="Y31" s="771"/>
      <c r="Z31" s="771"/>
      <c r="AA31" s="771">
        <v>4</v>
      </c>
      <c r="AB31" s="771"/>
      <c r="AC31" s="771"/>
      <c r="AD31" s="771"/>
      <c r="AE31" s="772"/>
      <c r="AF31" s="773">
        <v>4</v>
      </c>
      <c r="AG31" s="774"/>
      <c r="AH31" s="774"/>
      <c r="AI31" s="774"/>
      <c r="AJ31" s="775"/>
      <c r="AK31" s="821">
        <v>41</v>
      </c>
      <c r="AL31" s="817"/>
      <c r="AM31" s="817"/>
      <c r="AN31" s="817"/>
      <c r="AO31" s="817"/>
      <c r="AP31" s="817">
        <v>13</v>
      </c>
      <c r="AQ31" s="817"/>
      <c r="AR31" s="817"/>
      <c r="AS31" s="817"/>
      <c r="AT31" s="817"/>
      <c r="AU31" s="817">
        <v>3</v>
      </c>
      <c r="AV31" s="817"/>
      <c r="AW31" s="817"/>
      <c r="AX31" s="817"/>
      <c r="AY31" s="817"/>
      <c r="AZ31" s="818" t="s">
        <v>604</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413</v>
      </c>
      <c r="C32" s="768"/>
      <c r="D32" s="768"/>
      <c r="E32" s="768"/>
      <c r="F32" s="768"/>
      <c r="G32" s="768"/>
      <c r="H32" s="768"/>
      <c r="I32" s="768"/>
      <c r="J32" s="768"/>
      <c r="K32" s="768"/>
      <c r="L32" s="768"/>
      <c r="M32" s="768"/>
      <c r="N32" s="768"/>
      <c r="O32" s="768"/>
      <c r="P32" s="769"/>
      <c r="Q32" s="770">
        <v>418</v>
      </c>
      <c r="R32" s="771"/>
      <c r="S32" s="771"/>
      <c r="T32" s="771"/>
      <c r="U32" s="771"/>
      <c r="V32" s="771">
        <v>414</v>
      </c>
      <c r="W32" s="771"/>
      <c r="X32" s="771"/>
      <c r="Y32" s="771"/>
      <c r="Z32" s="771"/>
      <c r="AA32" s="771">
        <v>4</v>
      </c>
      <c r="AB32" s="771"/>
      <c r="AC32" s="771"/>
      <c r="AD32" s="771"/>
      <c r="AE32" s="772"/>
      <c r="AF32" s="773">
        <v>4</v>
      </c>
      <c r="AG32" s="774"/>
      <c r="AH32" s="774"/>
      <c r="AI32" s="774"/>
      <c r="AJ32" s="775"/>
      <c r="AK32" s="821">
        <v>237</v>
      </c>
      <c r="AL32" s="817"/>
      <c r="AM32" s="817"/>
      <c r="AN32" s="817"/>
      <c r="AO32" s="817"/>
      <c r="AP32" s="817" t="s">
        <v>603</v>
      </c>
      <c r="AQ32" s="817"/>
      <c r="AR32" s="817"/>
      <c r="AS32" s="817"/>
      <c r="AT32" s="817"/>
      <c r="AU32" s="817" t="s">
        <v>604</v>
      </c>
      <c r="AV32" s="817"/>
      <c r="AW32" s="817"/>
      <c r="AX32" s="817"/>
      <c r="AY32" s="817"/>
      <c r="AZ32" s="818" t="s">
        <v>604</v>
      </c>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414</v>
      </c>
      <c r="C33" s="768"/>
      <c r="D33" s="768"/>
      <c r="E33" s="768"/>
      <c r="F33" s="768"/>
      <c r="G33" s="768"/>
      <c r="H33" s="768"/>
      <c r="I33" s="768"/>
      <c r="J33" s="768"/>
      <c r="K33" s="768"/>
      <c r="L33" s="768"/>
      <c r="M33" s="768"/>
      <c r="N33" s="768"/>
      <c r="O33" s="768"/>
      <c r="P33" s="769"/>
      <c r="Q33" s="770">
        <v>26</v>
      </c>
      <c r="R33" s="771"/>
      <c r="S33" s="771"/>
      <c r="T33" s="771"/>
      <c r="U33" s="771"/>
      <c r="V33" s="771">
        <v>25</v>
      </c>
      <c r="W33" s="771"/>
      <c r="X33" s="771"/>
      <c r="Y33" s="771"/>
      <c r="Z33" s="771"/>
      <c r="AA33" s="771">
        <v>1</v>
      </c>
      <c r="AB33" s="771"/>
      <c r="AC33" s="771"/>
      <c r="AD33" s="771"/>
      <c r="AE33" s="772"/>
      <c r="AF33" s="773">
        <v>1</v>
      </c>
      <c r="AG33" s="774"/>
      <c r="AH33" s="774"/>
      <c r="AI33" s="774"/>
      <c r="AJ33" s="775"/>
      <c r="AK33" s="821">
        <v>8</v>
      </c>
      <c r="AL33" s="817"/>
      <c r="AM33" s="817"/>
      <c r="AN33" s="817"/>
      <c r="AO33" s="817"/>
      <c r="AP33" s="817" t="s">
        <v>603</v>
      </c>
      <c r="AQ33" s="817"/>
      <c r="AR33" s="817"/>
      <c r="AS33" s="817"/>
      <c r="AT33" s="817"/>
      <c r="AU33" s="817" t="s">
        <v>604</v>
      </c>
      <c r="AV33" s="817"/>
      <c r="AW33" s="817"/>
      <c r="AX33" s="817"/>
      <c r="AY33" s="817"/>
      <c r="AZ33" s="818" t="s">
        <v>604</v>
      </c>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415</v>
      </c>
      <c r="C34" s="768"/>
      <c r="D34" s="768"/>
      <c r="E34" s="768"/>
      <c r="F34" s="768"/>
      <c r="G34" s="768"/>
      <c r="H34" s="768"/>
      <c r="I34" s="768"/>
      <c r="J34" s="768"/>
      <c r="K34" s="768"/>
      <c r="L34" s="768"/>
      <c r="M34" s="768"/>
      <c r="N34" s="768"/>
      <c r="O34" s="768"/>
      <c r="P34" s="769"/>
      <c r="Q34" s="770">
        <v>22</v>
      </c>
      <c r="R34" s="771"/>
      <c r="S34" s="771"/>
      <c r="T34" s="771"/>
      <c r="U34" s="771"/>
      <c r="V34" s="771">
        <v>21</v>
      </c>
      <c r="W34" s="771"/>
      <c r="X34" s="771"/>
      <c r="Y34" s="771"/>
      <c r="Z34" s="771"/>
      <c r="AA34" s="771">
        <v>1</v>
      </c>
      <c r="AB34" s="771"/>
      <c r="AC34" s="771"/>
      <c r="AD34" s="771"/>
      <c r="AE34" s="772"/>
      <c r="AF34" s="773">
        <v>1</v>
      </c>
      <c r="AG34" s="774"/>
      <c r="AH34" s="774"/>
      <c r="AI34" s="774"/>
      <c r="AJ34" s="775"/>
      <c r="AK34" s="821">
        <v>0</v>
      </c>
      <c r="AL34" s="817"/>
      <c r="AM34" s="817"/>
      <c r="AN34" s="817"/>
      <c r="AO34" s="817"/>
      <c r="AP34" s="817" t="s">
        <v>603</v>
      </c>
      <c r="AQ34" s="817"/>
      <c r="AR34" s="817"/>
      <c r="AS34" s="817"/>
      <c r="AT34" s="817"/>
      <c r="AU34" s="817" t="s">
        <v>604</v>
      </c>
      <c r="AV34" s="817"/>
      <c r="AW34" s="817"/>
      <c r="AX34" s="817"/>
      <c r="AY34" s="817"/>
      <c r="AZ34" s="818" t="s">
        <v>604</v>
      </c>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t="s">
        <v>416</v>
      </c>
      <c r="C35" s="768"/>
      <c r="D35" s="768"/>
      <c r="E35" s="768"/>
      <c r="F35" s="768"/>
      <c r="G35" s="768"/>
      <c r="H35" s="768"/>
      <c r="I35" s="768"/>
      <c r="J35" s="768"/>
      <c r="K35" s="768"/>
      <c r="L35" s="768"/>
      <c r="M35" s="768"/>
      <c r="N35" s="768"/>
      <c r="O35" s="768"/>
      <c r="P35" s="769"/>
      <c r="Q35" s="770">
        <v>998</v>
      </c>
      <c r="R35" s="771"/>
      <c r="S35" s="771"/>
      <c r="T35" s="771"/>
      <c r="U35" s="771"/>
      <c r="V35" s="771">
        <v>749</v>
      </c>
      <c r="W35" s="771"/>
      <c r="X35" s="771"/>
      <c r="Y35" s="771"/>
      <c r="Z35" s="771"/>
      <c r="AA35" s="771">
        <v>249</v>
      </c>
      <c r="AB35" s="771"/>
      <c r="AC35" s="771"/>
      <c r="AD35" s="771"/>
      <c r="AE35" s="772"/>
      <c r="AF35" s="773">
        <v>230</v>
      </c>
      <c r="AG35" s="774"/>
      <c r="AH35" s="774"/>
      <c r="AI35" s="774"/>
      <c r="AJ35" s="775"/>
      <c r="AK35" s="821">
        <v>134</v>
      </c>
      <c r="AL35" s="817"/>
      <c r="AM35" s="817"/>
      <c r="AN35" s="817"/>
      <c r="AO35" s="817"/>
      <c r="AP35" s="817">
        <v>2616</v>
      </c>
      <c r="AQ35" s="817"/>
      <c r="AR35" s="817"/>
      <c r="AS35" s="817"/>
      <c r="AT35" s="817"/>
      <c r="AU35" s="817">
        <v>1039</v>
      </c>
      <c r="AV35" s="817"/>
      <c r="AW35" s="817"/>
      <c r="AX35" s="817"/>
      <c r="AY35" s="817"/>
      <c r="AZ35" s="818" t="s">
        <v>604</v>
      </c>
      <c r="BA35" s="818"/>
      <c r="BB35" s="818"/>
      <c r="BC35" s="818"/>
      <c r="BD35" s="818"/>
      <c r="BE35" s="819" t="s">
        <v>417</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t="s">
        <v>418</v>
      </c>
      <c r="C36" s="768"/>
      <c r="D36" s="768"/>
      <c r="E36" s="768"/>
      <c r="F36" s="768"/>
      <c r="G36" s="768"/>
      <c r="H36" s="768"/>
      <c r="I36" s="768"/>
      <c r="J36" s="768"/>
      <c r="K36" s="768"/>
      <c r="L36" s="768"/>
      <c r="M36" s="768"/>
      <c r="N36" s="768"/>
      <c r="O36" s="768"/>
      <c r="P36" s="769"/>
      <c r="Q36" s="770">
        <v>1401</v>
      </c>
      <c r="R36" s="771"/>
      <c r="S36" s="771"/>
      <c r="T36" s="771"/>
      <c r="U36" s="771"/>
      <c r="V36" s="771">
        <v>1401</v>
      </c>
      <c r="W36" s="771"/>
      <c r="X36" s="771"/>
      <c r="Y36" s="771"/>
      <c r="Z36" s="771"/>
      <c r="AA36" s="771">
        <v>0</v>
      </c>
      <c r="AB36" s="771"/>
      <c r="AC36" s="771"/>
      <c r="AD36" s="771"/>
      <c r="AE36" s="772"/>
      <c r="AF36" s="773">
        <v>0</v>
      </c>
      <c r="AG36" s="774"/>
      <c r="AH36" s="774"/>
      <c r="AI36" s="774"/>
      <c r="AJ36" s="775"/>
      <c r="AK36" s="821">
        <v>450</v>
      </c>
      <c r="AL36" s="817"/>
      <c r="AM36" s="817"/>
      <c r="AN36" s="817"/>
      <c r="AO36" s="817"/>
      <c r="AP36" s="817">
        <v>6217</v>
      </c>
      <c r="AQ36" s="817"/>
      <c r="AR36" s="817"/>
      <c r="AS36" s="817"/>
      <c r="AT36" s="817"/>
      <c r="AU36" s="817">
        <v>5782</v>
      </c>
      <c r="AV36" s="817"/>
      <c r="AW36" s="817"/>
      <c r="AX36" s="817"/>
      <c r="AY36" s="817"/>
      <c r="AZ36" s="818" t="s">
        <v>604</v>
      </c>
      <c r="BA36" s="818"/>
      <c r="BB36" s="818"/>
      <c r="BC36" s="818"/>
      <c r="BD36" s="818"/>
      <c r="BE36" s="819" t="s">
        <v>419</v>
      </c>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420</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396</v>
      </c>
      <c r="B63" s="776" t="s">
        <v>421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250</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422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423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424</v>
      </c>
      <c r="B66" s="715"/>
      <c r="C66" s="715"/>
      <c r="D66" s="715"/>
      <c r="E66" s="715"/>
      <c r="F66" s="715"/>
      <c r="G66" s="715"/>
      <c r="H66" s="715"/>
      <c r="I66" s="715"/>
      <c r="J66" s="715"/>
      <c r="K66" s="715"/>
      <c r="L66" s="715"/>
      <c r="M66" s="715"/>
      <c r="N66" s="715"/>
      <c r="O66" s="715"/>
      <c r="P66" s="716"/>
      <c r="Q66" s="720" t="s">
        <v>425</v>
      </c>
      <c r="R66" s="721"/>
      <c r="S66" s="721"/>
      <c r="T66" s="721"/>
      <c r="U66" s="722"/>
      <c r="V66" s="720" t="s">
        <v>426</v>
      </c>
      <c r="W66" s="721"/>
      <c r="X66" s="721"/>
      <c r="Y66" s="721"/>
      <c r="Z66" s="722"/>
      <c r="AA66" s="720" t="s">
        <v>427</v>
      </c>
      <c r="AB66" s="721"/>
      <c r="AC66" s="721"/>
      <c r="AD66" s="721"/>
      <c r="AE66" s="722"/>
      <c r="AF66" s="841" t="s">
        <v>428</v>
      </c>
      <c r="AG66" s="802"/>
      <c r="AH66" s="802"/>
      <c r="AI66" s="802"/>
      <c r="AJ66" s="842"/>
      <c r="AK66" s="720" t="s">
        <v>429</v>
      </c>
      <c r="AL66" s="715"/>
      <c r="AM66" s="715"/>
      <c r="AN66" s="715"/>
      <c r="AO66" s="716"/>
      <c r="AP66" s="720" t="s">
        <v>430</v>
      </c>
      <c r="AQ66" s="721"/>
      <c r="AR66" s="721"/>
      <c r="AS66" s="721"/>
      <c r="AT66" s="722"/>
      <c r="AU66" s="720" t="s">
        <v>431</v>
      </c>
      <c r="AV66" s="721"/>
      <c r="AW66" s="721"/>
      <c r="AX66" s="721"/>
      <c r="AY66" s="722"/>
      <c r="AZ66" s="720" t="s">
        <v>382</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605</v>
      </c>
      <c r="C68" s="857"/>
      <c r="D68" s="857"/>
      <c r="E68" s="857"/>
      <c r="F68" s="857"/>
      <c r="G68" s="857"/>
      <c r="H68" s="857"/>
      <c r="I68" s="857"/>
      <c r="J68" s="857"/>
      <c r="K68" s="857"/>
      <c r="L68" s="857"/>
      <c r="M68" s="857"/>
      <c r="N68" s="857"/>
      <c r="O68" s="857"/>
      <c r="P68" s="858"/>
      <c r="Q68" s="859">
        <v>4846</v>
      </c>
      <c r="R68" s="853"/>
      <c r="S68" s="853"/>
      <c r="T68" s="853"/>
      <c r="U68" s="853"/>
      <c r="V68" s="853">
        <v>4807</v>
      </c>
      <c r="W68" s="853"/>
      <c r="X68" s="853"/>
      <c r="Y68" s="853"/>
      <c r="Z68" s="853"/>
      <c r="AA68" s="853">
        <v>39</v>
      </c>
      <c r="AB68" s="853"/>
      <c r="AC68" s="853"/>
      <c r="AD68" s="853"/>
      <c r="AE68" s="853"/>
      <c r="AF68" s="853">
        <v>16</v>
      </c>
      <c r="AG68" s="853"/>
      <c r="AH68" s="853"/>
      <c r="AI68" s="853"/>
      <c r="AJ68" s="853"/>
      <c r="AK68" s="853">
        <v>217</v>
      </c>
      <c r="AL68" s="853"/>
      <c r="AM68" s="853"/>
      <c r="AN68" s="853"/>
      <c r="AO68" s="853"/>
      <c r="AP68" s="853" t="s">
        <v>603</v>
      </c>
      <c r="AQ68" s="853"/>
      <c r="AR68" s="853"/>
      <c r="AS68" s="853"/>
      <c r="AT68" s="853"/>
      <c r="AU68" s="853" t="s">
        <v>604</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606</v>
      </c>
      <c r="C69" s="861"/>
      <c r="D69" s="861"/>
      <c r="E69" s="861"/>
      <c r="F69" s="861"/>
      <c r="G69" s="861"/>
      <c r="H69" s="861"/>
      <c r="I69" s="861"/>
      <c r="J69" s="861"/>
      <c r="K69" s="861"/>
      <c r="L69" s="861"/>
      <c r="M69" s="861"/>
      <c r="N69" s="861"/>
      <c r="O69" s="861"/>
      <c r="P69" s="862"/>
      <c r="Q69" s="863">
        <v>1116</v>
      </c>
      <c r="R69" s="817"/>
      <c r="S69" s="817"/>
      <c r="T69" s="817"/>
      <c r="U69" s="817"/>
      <c r="V69" s="817">
        <v>1092</v>
      </c>
      <c r="W69" s="817"/>
      <c r="X69" s="817"/>
      <c r="Y69" s="817"/>
      <c r="Z69" s="817"/>
      <c r="AA69" s="817">
        <v>24</v>
      </c>
      <c r="AB69" s="817"/>
      <c r="AC69" s="817"/>
      <c r="AD69" s="817"/>
      <c r="AE69" s="817"/>
      <c r="AF69" s="817">
        <v>13</v>
      </c>
      <c r="AG69" s="817"/>
      <c r="AH69" s="817"/>
      <c r="AI69" s="817"/>
      <c r="AJ69" s="817"/>
      <c r="AK69" s="817">
        <v>4</v>
      </c>
      <c r="AL69" s="817"/>
      <c r="AM69" s="817"/>
      <c r="AN69" s="817"/>
      <c r="AO69" s="817"/>
      <c r="AP69" s="817">
        <v>268</v>
      </c>
      <c r="AQ69" s="817"/>
      <c r="AR69" s="817"/>
      <c r="AS69" s="817"/>
      <c r="AT69" s="817"/>
      <c r="AU69" s="817">
        <v>209</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607</v>
      </c>
      <c r="C70" s="861"/>
      <c r="D70" s="861"/>
      <c r="E70" s="861"/>
      <c r="F70" s="861"/>
      <c r="G70" s="861"/>
      <c r="H70" s="861"/>
      <c r="I70" s="861"/>
      <c r="J70" s="861"/>
      <c r="K70" s="861"/>
      <c r="L70" s="861"/>
      <c r="M70" s="861"/>
      <c r="N70" s="861"/>
      <c r="O70" s="861"/>
      <c r="P70" s="862"/>
      <c r="Q70" s="863">
        <v>3429</v>
      </c>
      <c r="R70" s="817"/>
      <c r="S70" s="817"/>
      <c r="T70" s="817"/>
      <c r="U70" s="817"/>
      <c r="V70" s="817">
        <v>3317</v>
      </c>
      <c r="W70" s="817"/>
      <c r="X70" s="817"/>
      <c r="Y70" s="817"/>
      <c r="Z70" s="817"/>
      <c r="AA70" s="817">
        <v>112</v>
      </c>
      <c r="AB70" s="817"/>
      <c r="AC70" s="817"/>
      <c r="AD70" s="817"/>
      <c r="AE70" s="817"/>
      <c r="AF70" s="817">
        <v>112</v>
      </c>
      <c r="AG70" s="817"/>
      <c r="AH70" s="817"/>
      <c r="AI70" s="817"/>
      <c r="AJ70" s="817"/>
      <c r="AK70" s="817">
        <v>553</v>
      </c>
      <c r="AL70" s="817"/>
      <c r="AM70" s="817"/>
      <c r="AN70" s="817"/>
      <c r="AO70" s="817"/>
      <c r="AP70" s="817" t="s">
        <v>603</v>
      </c>
      <c r="AQ70" s="817"/>
      <c r="AR70" s="817"/>
      <c r="AS70" s="817"/>
      <c r="AT70" s="817"/>
      <c r="AU70" s="817" t="s">
        <v>603</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608</v>
      </c>
      <c r="C71" s="861"/>
      <c r="D71" s="861"/>
      <c r="E71" s="861"/>
      <c r="F71" s="861"/>
      <c r="G71" s="861"/>
      <c r="H71" s="861"/>
      <c r="I71" s="861"/>
      <c r="J71" s="861"/>
      <c r="K71" s="861"/>
      <c r="L71" s="861"/>
      <c r="M71" s="861"/>
      <c r="N71" s="861"/>
      <c r="O71" s="861"/>
      <c r="P71" s="862"/>
      <c r="Q71" s="863">
        <v>310</v>
      </c>
      <c r="R71" s="817"/>
      <c r="S71" s="817"/>
      <c r="T71" s="817"/>
      <c r="U71" s="817"/>
      <c r="V71" s="817">
        <v>280</v>
      </c>
      <c r="W71" s="817"/>
      <c r="X71" s="817"/>
      <c r="Y71" s="817"/>
      <c r="Z71" s="817"/>
      <c r="AA71" s="817">
        <v>30</v>
      </c>
      <c r="AB71" s="817"/>
      <c r="AC71" s="817"/>
      <c r="AD71" s="817"/>
      <c r="AE71" s="817"/>
      <c r="AF71" s="817">
        <v>30</v>
      </c>
      <c r="AG71" s="817"/>
      <c r="AH71" s="817"/>
      <c r="AI71" s="817"/>
      <c r="AJ71" s="817"/>
      <c r="AK71" s="817">
        <v>23</v>
      </c>
      <c r="AL71" s="817"/>
      <c r="AM71" s="817"/>
      <c r="AN71" s="817"/>
      <c r="AO71" s="817"/>
      <c r="AP71" s="817" t="s">
        <v>603</v>
      </c>
      <c r="AQ71" s="817"/>
      <c r="AR71" s="817"/>
      <c r="AS71" s="817"/>
      <c r="AT71" s="817"/>
      <c r="AU71" s="817" t="s">
        <v>603</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609</v>
      </c>
      <c r="C72" s="861"/>
      <c r="D72" s="861"/>
      <c r="E72" s="861"/>
      <c r="F72" s="861"/>
      <c r="G72" s="861"/>
      <c r="H72" s="861"/>
      <c r="I72" s="861"/>
      <c r="J72" s="861"/>
      <c r="K72" s="861"/>
      <c r="L72" s="861"/>
      <c r="M72" s="861"/>
      <c r="N72" s="861"/>
      <c r="O72" s="861"/>
      <c r="P72" s="862"/>
      <c r="Q72" s="863">
        <v>118915</v>
      </c>
      <c r="R72" s="817"/>
      <c r="S72" s="817"/>
      <c r="T72" s="817"/>
      <c r="U72" s="817"/>
      <c r="V72" s="817">
        <v>115915</v>
      </c>
      <c r="W72" s="817"/>
      <c r="X72" s="817"/>
      <c r="Y72" s="817"/>
      <c r="Z72" s="817"/>
      <c r="AA72" s="817">
        <v>3000</v>
      </c>
      <c r="AB72" s="817"/>
      <c r="AC72" s="817"/>
      <c r="AD72" s="817"/>
      <c r="AE72" s="817"/>
      <c r="AF72" s="817" t="s">
        <v>604</v>
      </c>
      <c r="AG72" s="817"/>
      <c r="AH72" s="817"/>
      <c r="AI72" s="817"/>
      <c r="AJ72" s="817"/>
      <c r="AK72" s="817" t="s">
        <v>604</v>
      </c>
      <c r="AL72" s="817"/>
      <c r="AM72" s="817"/>
      <c r="AN72" s="817"/>
      <c r="AO72" s="817"/>
      <c r="AP72" s="817" t="s">
        <v>603</v>
      </c>
      <c r="AQ72" s="817"/>
      <c r="AR72" s="817"/>
      <c r="AS72" s="817"/>
      <c r="AT72" s="817"/>
      <c r="AU72" s="817" t="s">
        <v>603</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610</v>
      </c>
      <c r="C73" s="861"/>
      <c r="D73" s="861"/>
      <c r="E73" s="861"/>
      <c r="F73" s="861"/>
      <c r="G73" s="861"/>
      <c r="H73" s="861"/>
      <c r="I73" s="861"/>
      <c r="J73" s="861"/>
      <c r="K73" s="861"/>
      <c r="L73" s="861"/>
      <c r="M73" s="861"/>
      <c r="N73" s="861"/>
      <c r="O73" s="861"/>
      <c r="P73" s="862"/>
      <c r="Q73" s="863">
        <v>3731</v>
      </c>
      <c r="R73" s="817"/>
      <c r="S73" s="817"/>
      <c r="T73" s="817"/>
      <c r="U73" s="817"/>
      <c r="V73" s="817">
        <v>3729</v>
      </c>
      <c r="W73" s="817"/>
      <c r="X73" s="817"/>
      <c r="Y73" s="817"/>
      <c r="Z73" s="817"/>
      <c r="AA73" s="817">
        <v>2</v>
      </c>
      <c r="AB73" s="817"/>
      <c r="AC73" s="817"/>
      <c r="AD73" s="817"/>
      <c r="AE73" s="817"/>
      <c r="AF73" s="817">
        <v>944</v>
      </c>
      <c r="AG73" s="817"/>
      <c r="AH73" s="817"/>
      <c r="AI73" s="817"/>
      <c r="AJ73" s="817"/>
      <c r="AK73" s="817">
        <v>968</v>
      </c>
      <c r="AL73" s="817"/>
      <c r="AM73" s="817"/>
      <c r="AN73" s="817"/>
      <c r="AO73" s="817"/>
      <c r="AP73" s="817">
        <v>1048</v>
      </c>
      <c r="AQ73" s="817"/>
      <c r="AR73" s="817"/>
      <c r="AS73" s="817"/>
      <c r="AT73" s="817"/>
      <c r="AU73" s="817">
        <v>575</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611</v>
      </c>
      <c r="C74" s="861"/>
      <c r="D74" s="861"/>
      <c r="E74" s="861"/>
      <c r="F74" s="861"/>
      <c r="G74" s="861"/>
      <c r="H74" s="861"/>
      <c r="I74" s="861"/>
      <c r="J74" s="861"/>
      <c r="K74" s="861"/>
      <c r="L74" s="861"/>
      <c r="M74" s="861"/>
      <c r="N74" s="861"/>
      <c r="O74" s="861"/>
      <c r="P74" s="862"/>
      <c r="Q74" s="863">
        <v>906</v>
      </c>
      <c r="R74" s="817"/>
      <c r="S74" s="817"/>
      <c r="T74" s="817"/>
      <c r="U74" s="817"/>
      <c r="V74" s="817">
        <v>993</v>
      </c>
      <c r="W74" s="817"/>
      <c r="X74" s="817"/>
      <c r="Y74" s="817"/>
      <c r="Z74" s="817"/>
      <c r="AA74" s="817">
        <v>-87</v>
      </c>
      <c r="AB74" s="817"/>
      <c r="AC74" s="817"/>
      <c r="AD74" s="817"/>
      <c r="AE74" s="817"/>
      <c r="AF74" s="817">
        <v>179</v>
      </c>
      <c r="AG74" s="817"/>
      <c r="AH74" s="817"/>
      <c r="AI74" s="817"/>
      <c r="AJ74" s="817"/>
      <c r="AK74" s="817">
        <v>366</v>
      </c>
      <c r="AL74" s="817"/>
      <c r="AM74" s="817"/>
      <c r="AN74" s="817"/>
      <c r="AO74" s="817"/>
      <c r="AP74" s="817">
        <v>505</v>
      </c>
      <c r="AQ74" s="817"/>
      <c r="AR74" s="817"/>
      <c r="AS74" s="817"/>
      <c r="AT74" s="817"/>
      <c r="AU74" s="817" t="s">
        <v>603</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396</v>
      </c>
      <c r="B88" s="776" t="s">
        <v>432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396</v>
      </c>
      <c r="BR102" s="776" t="s">
        <v>433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434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435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436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438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440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441</v>
      </c>
      <c r="AB109" s="880"/>
      <c r="AC109" s="880"/>
      <c r="AD109" s="880"/>
      <c r="AE109" s="881"/>
      <c r="AF109" s="879" t="s">
        <v>442</v>
      </c>
      <c r="AG109" s="880"/>
      <c r="AH109" s="880"/>
      <c r="AI109" s="880"/>
      <c r="AJ109" s="881"/>
      <c r="AK109" s="879" t="s">
        <v>312</v>
      </c>
      <c r="AL109" s="880"/>
      <c r="AM109" s="880"/>
      <c r="AN109" s="880"/>
      <c r="AO109" s="881"/>
      <c r="AP109" s="879" t="s">
        <v>443</v>
      </c>
      <c r="AQ109" s="880"/>
      <c r="AR109" s="880"/>
      <c r="AS109" s="880"/>
      <c r="AT109" s="882"/>
      <c r="AU109" s="899" t="s">
        <v>440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441</v>
      </c>
      <c r="BR109" s="880"/>
      <c r="BS109" s="880"/>
      <c r="BT109" s="880"/>
      <c r="BU109" s="881"/>
      <c r="BV109" s="879" t="s">
        <v>442</v>
      </c>
      <c r="BW109" s="880"/>
      <c r="BX109" s="880"/>
      <c r="BY109" s="880"/>
      <c r="BZ109" s="881"/>
      <c r="CA109" s="879" t="s">
        <v>312</v>
      </c>
      <c r="CB109" s="880"/>
      <c r="CC109" s="880"/>
      <c r="CD109" s="880"/>
      <c r="CE109" s="881"/>
      <c r="CF109" s="900" t="s">
        <v>443</v>
      </c>
      <c r="CG109" s="900"/>
      <c r="CH109" s="900"/>
      <c r="CI109" s="900"/>
      <c r="CJ109" s="900"/>
      <c r="CK109" s="879" t="s">
        <v>444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441</v>
      </c>
      <c r="DH109" s="880"/>
      <c r="DI109" s="880"/>
      <c r="DJ109" s="880"/>
      <c r="DK109" s="881"/>
      <c r="DL109" s="879" t="s">
        <v>442</v>
      </c>
      <c r="DM109" s="880"/>
      <c r="DN109" s="880"/>
      <c r="DO109" s="880"/>
      <c r="DP109" s="881"/>
      <c r="DQ109" s="879" t="s">
        <v>312</v>
      </c>
      <c r="DR109" s="880"/>
      <c r="DS109" s="880"/>
      <c r="DT109" s="880"/>
      <c r="DU109" s="881"/>
      <c r="DV109" s="879" t="s">
        <v>443</v>
      </c>
      <c r="DW109" s="880"/>
      <c r="DX109" s="880"/>
      <c r="DY109" s="880"/>
      <c r="DZ109" s="882"/>
    </row>
    <row r="110" spans="1:131" s="224" customFormat="1" ht="26.25" customHeight="1" x14ac:dyDescent="0.15">
      <c r="A110" s="883" t="s">
        <v>445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2358418</v>
      </c>
      <c r="AB110" s="887"/>
      <c r="AC110" s="887"/>
      <c r="AD110" s="887"/>
      <c r="AE110" s="888"/>
      <c r="AF110" s="889">
        <v>2259298</v>
      </c>
      <c r="AG110" s="887"/>
      <c r="AH110" s="887"/>
      <c r="AI110" s="887"/>
      <c r="AJ110" s="888"/>
      <c r="AK110" s="889">
        <v>2381550</v>
      </c>
      <c r="AL110" s="887"/>
      <c r="AM110" s="887"/>
      <c r="AN110" s="887"/>
      <c r="AO110" s="888"/>
      <c r="AP110" s="890">
        <v>36.4</v>
      </c>
      <c r="AQ110" s="891"/>
      <c r="AR110" s="891"/>
      <c r="AS110" s="891"/>
      <c r="AT110" s="892"/>
      <c r="AU110" s="893" t="s">
        <v>77</v>
      </c>
      <c r="AV110" s="894"/>
      <c r="AW110" s="894"/>
      <c r="AX110" s="894"/>
      <c r="AY110" s="894"/>
      <c r="AZ110" s="916" t="s">
        <v>446</v>
      </c>
      <c r="BA110" s="884"/>
      <c r="BB110" s="884"/>
      <c r="BC110" s="884"/>
      <c r="BD110" s="884"/>
      <c r="BE110" s="884"/>
      <c r="BF110" s="884"/>
      <c r="BG110" s="884"/>
      <c r="BH110" s="884"/>
      <c r="BI110" s="884"/>
      <c r="BJ110" s="884"/>
      <c r="BK110" s="884"/>
      <c r="BL110" s="884"/>
      <c r="BM110" s="884"/>
      <c r="BN110" s="884"/>
      <c r="BO110" s="884"/>
      <c r="BP110" s="885"/>
      <c r="BQ110" s="917">
        <v>27469820</v>
      </c>
      <c r="BR110" s="918"/>
      <c r="BS110" s="918"/>
      <c r="BT110" s="918"/>
      <c r="BU110" s="918"/>
      <c r="BV110" s="918">
        <v>28354180</v>
      </c>
      <c r="BW110" s="918"/>
      <c r="BX110" s="918"/>
      <c r="BY110" s="918"/>
      <c r="BZ110" s="918"/>
      <c r="CA110" s="918">
        <v>29224927</v>
      </c>
      <c r="CB110" s="918"/>
      <c r="CC110" s="918"/>
      <c r="CD110" s="918"/>
      <c r="CE110" s="918"/>
      <c r="CF110" s="931">
        <v>447.2</v>
      </c>
      <c r="CG110" s="932"/>
      <c r="CH110" s="932"/>
      <c r="CI110" s="932"/>
      <c r="CJ110" s="932"/>
      <c r="CK110" s="933" t="s">
        <v>447</v>
      </c>
      <c r="CL110" s="934"/>
      <c r="CM110" s="916" t="s">
        <v>448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133</v>
      </c>
      <c r="DH110" s="918"/>
      <c r="DI110" s="918"/>
      <c r="DJ110" s="918"/>
      <c r="DK110" s="918"/>
      <c r="DL110" s="918" t="s">
        <v>398</v>
      </c>
      <c r="DM110" s="918"/>
      <c r="DN110" s="918"/>
      <c r="DO110" s="918"/>
      <c r="DP110" s="918"/>
      <c r="DQ110" s="918" t="s">
        <v>449</v>
      </c>
      <c r="DR110" s="918"/>
      <c r="DS110" s="918"/>
      <c r="DT110" s="918"/>
      <c r="DU110" s="918"/>
      <c r="DV110" s="919" t="s">
        <v>449</v>
      </c>
      <c r="DW110" s="919"/>
      <c r="DX110" s="919"/>
      <c r="DY110" s="919"/>
      <c r="DZ110" s="920"/>
    </row>
    <row r="111" spans="1:131" s="224" customFormat="1" ht="26.25" customHeight="1" x14ac:dyDescent="0.15">
      <c r="A111" s="921" t="s">
        <v>450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422</v>
      </c>
      <c r="AB111" s="925"/>
      <c r="AC111" s="925"/>
      <c r="AD111" s="925"/>
      <c r="AE111" s="926"/>
      <c r="AF111" s="927" t="s">
        <v>449</v>
      </c>
      <c r="AG111" s="925"/>
      <c r="AH111" s="925"/>
      <c r="AI111" s="925"/>
      <c r="AJ111" s="926"/>
      <c r="AK111" s="927" t="s">
        <v>451</v>
      </c>
      <c r="AL111" s="925"/>
      <c r="AM111" s="925"/>
      <c r="AN111" s="925"/>
      <c r="AO111" s="926"/>
      <c r="AP111" s="928" t="s">
        <v>422</v>
      </c>
      <c r="AQ111" s="929"/>
      <c r="AR111" s="929"/>
      <c r="AS111" s="929"/>
      <c r="AT111" s="930"/>
      <c r="AU111" s="895"/>
      <c r="AV111" s="896"/>
      <c r="AW111" s="896"/>
      <c r="AX111" s="896"/>
      <c r="AY111" s="896"/>
      <c r="AZ111" s="909" t="s">
        <v>452</v>
      </c>
      <c r="BA111" s="910"/>
      <c r="BB111" s="910"/>
      <c r="BC111" s="910"/>
      <c r="BD111" s="910"/>
      <c r="BE111" s="910"/>
      <c r="BF111" s="910"/>
      <c r="BG111" s="910"/>
      <c r="BH111" s="910"/>
      <c r="BI111" s="910"/>
      <c r="BJ111" s="910"/>
      <c r="BK111" s="910"/>
      <c r="BL111" s="910"/>
      <c r="BM111" s="910"/>
      <c r="BN111" s="910"/>
      <c r="BO111" s="910"/>
      <c r="BP111" s="911"/>
      <c r="BQ111" s="912">
        <v>8043</v>
      </c>
      <c r="BR111" s="913"/>
      <c r="BS111" s="913"/>
      <c r="BT111" s="913"/>
      <c r="BU111" s="913"/>
      <c r="BV111" s="913">
        <v>6389</v>
      </c>
      <c r="BW111" s="913"/>
      <c r="BX111" s="913"/>
      <c r="BY111" s="913"/>
      <c r="BZ111" s="913"/>
      <c r="CA111" s="913">
        <v>4761</v>
      </c>
      <c r="CB111" s="913"/>
      <c r="CC111" s="913"/>
      <c r="CD111" s="913"/>
      <c r="CE111" s="913"/>
      <c r="CF111" s="907">
        <v>0.1</v>
      </c>
      <c r="CG111" s="908"/>
      <c r="CH111" s="908"/>
      <c r="CI111" s="908"/>
      <c r="CJ111" s="908"/>
      <c r="CK111" s="935"/>
      <c r="CL111" s="936"/>
      <c r="CM111" s="909" t="s">
        <v>453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133</v>
      </c>
      <c r="DH111" s="913"/>
      <c r="DI111" s="913"/>
      <c r="DJ111" s="913"/>
      <c r="DK111" s="913"/>
      <c r="DL111" s="913" t="s">
        <v>133</v>
      </c>
      <c r="DM111" s="913"/>
      <c r="DN111" s="913"/>
      <c r="DO111" s="913"/>
      <c r="DP111" s="913"/>
      <c r="DQ111" s="913" t="s">
        <v>451</v>
      </c>
      <c r="DR111" s="913"/>
      <c r="DS111" s="913"/>
      <c r="DT111" s="913"/>
      <c r="DU111" s="913"/>
      <c r="DV111" s="914" t="s">
        <v>398</v>
      </c>
      <c r="DW111" s="914"/>
      <c r="DX111" s="914"/>
      <c r="DY111" s="914"/>
      <c r="DZ111" s="915"/>
    </row>
    <row r="112" spans="1:131" s="224" customFormat="1" ht="26.25" customHeight="1" x14ac:dyDescent="0.15">
      <c r="A112" s="939" t="s">
        <v>454</v>
      </c>
      <c r="B112" s="940"/>
      <c r="C112" s="910" t="s">
        <v>455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422</v>
      </c>
      <c r="AB112" s="946"/>
      <c r="AC112" s="946"/>
      <c r="AD112" s="946"/>
      <c r="AE112" s="947"/>
      <c r="AF112" s="948" t="s">
        <v>456</v>
      </c>
      <c r="AG112" s="946"/>
      <c r="AH112" s="946"/>
      <c r="AI112" s="946"/>
      <c r="AJ112" s="947"/>
      <c r="AK112" s="948" t="s">
        <v>451</v>
      </c>
      <c r="AL112" s="946"/>
      <c r="AM112" s="946"/>
      <c r="AN112" s="946"/>
      <c r="AO112" s="947"/>
      <c r="AP112" s="949" t="s">
        <v>422</v>
      </c>
      <c r="AQ112" s="950"/>
      <c r="AR112" s="950"/>
      <c r="AS112" s="950"/>
      <c r="AT112" s="951"/>
      <c r="AU112" s="895"/>
      <c r="AV112" s="896"/>
      <c r="AW112" s="896"/>
      <c r="AX112" s="896"/>
      <c r="AY112" s="896"/>
      <c r="AZ112" s="909" t="s">
        <v>457</v>
      </c>
      <c r="BA112" s="910"/>
      <c r="BB112" s="910"/>
      <c r="BC112" s="910"/>
      <c r="BD112" s="910"/>
      <c r="BE112" s="910"/>
      <c r="BF112" s="910"/>
      <c r="BG112" s="910"/>
      <c r="BH112" s="910"/>
      <c r="BI112" s="910"/>
      <c r="BJ112" s="910"/>
      <c r="BK112" s="910"/>
      <c r="BL112" s="910"/>
      <c r="BM112" s="910"/>
      <c r="BN112" s="910"/>
      <c r="BO112" s="910"/>
      <c r="BP112" s="911"/>
      <c r="BQ112" s="912">
        <v>6699630</v>
      </c>
      <c r="BR112" s="913"/>
      <c r="BS112" s="913"/>
      <c r="BT112" s="913"/>
      <c r="BU112" s="913"/>
      <c r="BV112" s="913">
        <v>6850735</v>
      </c>
      <c r="BW112" s="913"/>
      <c r="BX112" s="913"/>
      <c r="BY112" s="913"/>
      <c r="BZ112" s="913"/>
      <c r="CA112" s="913">
        <v>6832119</v>
      </c>
      <c r="CB112" s="913"/>
      <c r="CC112" s="913"/>
      <c r="CD112" s="913"/>
      <c r="CE112" s="913"/>
      <c r="CF112" s="907">
        <v>104.5</v>
      </c>
      <c r="CG112" s="908"/>
      <c r="CH112" s="908"/>
      <c r="CI112" s="908"/>
      <c r="CJ112" s="908"/>
      <c r="CK112" s="935"/>
      <c r="CL112" s="936"/>
      <c r="CM112" s="909" t="s">
        <v>458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449</v>
      </c>
      <c r="DH112" s="913"/>
      <c r="DI112" s="913"/>
      <c r="DJ112" s="913"/>
      <c r="DK112" s="913"/>
      <c r="DL112" s="913" t="s">
        <v>456</v>
      </c>
      <c r="DM112" s="913"/>
      <c r="DN112" s="913"/>
      <c r="DO112" s="913"/>
      <c r="DP112" s="913"/>
      <c r="DQ112" s="913" t="s">
        <v>398</v>
      </c>
      <c r="DR112" s="913"/>
      <c r="DS112" s="913"/>
      <c r="DT112" s="913"/>
      <c r="DU112" s="913"/>
      <c r="DV112" s="914" t="s">
        <v>459</v>
      </c>
      <c r="DW112" s="914"/>
      <c r="DX112" s="914"/>
      <c r="DY112" s="914"/>
      <c r="DZ112" s="915"/>
    </row>
    <row r="113" spans="1:130" s="224" customFormat="1" ht="26.25" customHeight="1" x14ac:dyDescent="0.15">
      <c r="A113" s="941"/>
      <c r="B113" s="942"/>
      <c r="C113" s="910" t="s">
        <v>460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531453</v>
      </c>
      <c r="AB113" s="925"/>
      <c r="AC113" s="925"/>
      <c r="AD113" s="925"/>
      <c r="AE113" s="926"/>
      <c r="AF113" s="927">
        <v>496589</v>
      </c>
      <c r="AG113" s="925"/>
      <c r="AH113" s="925"/>
      <c r="AI113" s="925"/>
      <c r="AJ113" s="926"/>
      <c r="AK113" s="927">
        <v>520990</v>
      </c>
      <c r="AL113" s="925"/>
      <c r="AM113" s="925"/>
      <c r="AN113" s="925"/>
      <c r="AO113" s="926"/>
      <c r="AP113" s="928">
        <v>8</v>
      </c>
      <c r="AQ113" s="929"/>
      <c r="AR113" s="929"/>
      <c r="AS113" s="929"/>
      <c r="AT113" s="930"/>
      <c r="AU113" s="895"/>
      <c r="AV113" s="896"/>
      <c r="AW113" s="896"/>
      <c r="AX113" s="896"/>
      <c r="AY113" s="896"/>
      <c r="AZ113" s="909" t="s">
        <v>461</v>
      </c>
      <c r="BA113" s="910"/>
      <c r="BB113" s="910"/>
      <c r="BC113" s="910"/>
      <c r="BD113" s="910"/>
      <c r="BE113" s="910"/>
      <c r="BF113" s="910"/>
      <c r="BG113" s="910"/>
      <c r="BH113" s="910"/>
      <c r="BI113" s="910"/>
      <c r="BJ113" s="910"/>
      <c r="BK113" s="910"/>
      <c r="BL113" s="910"/>
      <c r="BM113" s="910"/>
      <c r="BN113" s="910"/>
      <c r="BO113" s="910"/>
      <c r="BP113" s="911"/>
      <c r="BQ113" s="912">
        <v>658692</v>
      </c>
      <c r="BR113" s="913"/>
      <c r="BS113" s="913"/>
      <c r="BT113" s="913"/>
      <c r="BU113" s="913"/>
      <c r="BV113" s="913">
        <v>699877</v>
      </c>
      <c r="BW113" s="913"/>
      <c r="BX113" s="913"/>
      <c r="BY113" s="913"/>
      <c r="BZ113" s="913"/>
      <c r="CA113" s="913">
        <v>783652</v>
      </c>
      <c r="CB113" s="913"/>
      <c r="CC113" s="913"/>
      <c r="CD113" s="913"/>
      <c r="CE113" s="913"/>
      <c r="CF113" s="907">
        <v>12</v>
      </c>
      <c r="CG113" s="908"/>
      <c r="CH113" s="908"/>
      <c r="CI113" s="908"/>
      <c r="CJ113" s="908"/>
      <c r="CK113" s="935"/>
      <c r="CL113" s="936"/>
      <c r="CM113" s="909" t="s">
        <v>462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133</v>
      </c>
      <c r="DH113" s="946"/>
      <c r="DI113" s="946"/>
      <c r="DJ113" s="946"/>
      <c r="DK113" s="947"/>
      <c r="DL113" s="948" t="s">
        <v>451</v>
      </c>
      <c r="DM113" s="946"/>
      <c r="DN113" s="946"/>
      <c r="DO113" s="946"/>
      <c r="DP113" s="947"/>
      <c r="DQ113" s="948" t="s">
        <v>422</v>
      </c>
      <c r="DR113" s="946"/>
      <c r="DS113" s="946"/>
      <c r="DT113" s="946"/>
      <c r="DU113" s="947"/>
      <c r="DV113" s="949" t="s">
        <v>449</v>
      </c>
      <c r="DW113" s="950"/>
      <c r="DX113" s="950"/>
      <c r="DY113" s="950"/>
      <c r="DZ113" s="951"/>
    </row>
    <row r="114" spans="1:130" s="224" customFormat="1" ht="26.25" customHeight="1" x14ac:dyDescent="0.15">
      <c r="A114" s="941"/>
      <c r="B114" s="942"/>
      <c r="C114" s="910" t="s">
        <v>463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77778</v>
      </c>
      <c r="AB114" s="946"/>
      <c r="AC114" s="946"/>
      <c r="AD114" s="946"/>
      <c r="AE114" s="947"/>
      <c r="AF114" s="948">
        <v>81344</v>
      </c>
      <c r="AG114" s="946"/>
      <c r="AH114" s="946"/>
      <c r="AI114" s="946"/>
      <c r="AJ114" s="947"/>
      <c r="AK114" s="948">
        <v>78416</v>
      </c>
      <c r="AL114" s="946"/>
      <c r="AM114" s="946"/>
      <c r="AN114" s="946"/>
      <c r="AO114" s="947"/>
      <c r="AP114" s="949">
        <v>1.2</v>
      </c>
      <c r="AQ114" s="950"/>
      <c r="AR114" s="950"/>
      <c r="AS114" s="950"/>
      <c r="AT114" s="951"/>
      <c r="AU114" s="895"/>
      <c r="AV114" s="896"/>
      <c r="AW114" s="896"/>
      <c r="AX114" s="896"/>
      <c r="AY114" s="896"/>
      <c r="AZ114" s="909" t="s">
        <v>464</v>
      </c>
      <c r="BA114" s="910"/>
      <c r="BB114" s="910"/>
      <c r="BC114" s="910"/>
      <c r="BD114" s="910"/>
      <c r="BE114" s="910"/>
      <c r="BF114" s="910"/>
      <c r="BG114" s="910"/>
      <c r="BH114" s="910"/>
      <c r="BI114" s="910"/>
      <c r="BJ114" s="910"/>
      <c r="BK114" s="910"/>
      <c r="BL114" s="910"/>
      <c r="BM114" s="910"/>
      <c r="BN114" s="910"/>
      <c r="BO114" s="910"/>
      <c r="BP114" s="911"/>
      <c r="BQ114" s="912">
        <v>1900477</v>
      </c>
      <c r="BR114" s="913"/>
      <c r="BS114" s="913"/>
      <c r="BT114" s="913"/>
      <c r="BU114" s="913"/>
      <c r="BV114" s="913">
        <v>1745081</v>
      </c>
      <c r="BW114" s="913"/>
      <c r="BX114" s="913"/>
      <c r="BY114" s="913"/>
      <c r="BZ114" s="913"/>
      <c r="CA114" s="913">
        <v>2041158</v>
      </c>
      <c r="CB114" s="913"/>
      <c r="CC114" s="913"/>
      <c r="CD114" s="913"/>
      <c r="CE114" s="913"/>
      <c r="CF114" s="907">
        <v>31.2</v>
      </c>
      <c r="CG114" s="908"/>
      <c r="CH114" s="908"/>
      <c r="CI114" s="908"/>
      <c r="CJ114" s="908"/>
      <c r="CK114" s="935"/>
      <c r="CL114" s="936"/>
      <c r="CM114" s="909" t="s">
        <v>465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456</v>
      </c>
      <c r="DH114" s="946"/>
      <c r="DI114" s="946"/>
      <c r="DJ114" s="946"/>
      <c r="DK114" s="947"/>
      <c r="DL114" s="948" t="s">
        <v>133</v>
      </c>
      <c r="DM114" s="946"/>
      <c r="DN114" s="946"/>
      <c r="DO114" s="946"/>
      <c r="DP114" s="947"/>
      <c r="DQ114" s="948" t="s">
        <v>451</v>
      </c>
      <c r="DR114" s="946"/>
      <c r="DS114" s="946"/>
      <c r="DT114" s="946"/>
      <c r="DU114" s="947"/>
      <c r="DV114" s="949" t="s">
        <v>451</v>
      </c>
      <c r="DW114" s="950"/>
      <c r="DX114" s="950"/>
      <c r="DY114" s="950"/>
      <c r="DZ114" s="951"/>
    </row>
    <row r="115" spans="1:130" s="224" customFormat="1" ht="26.25" customHeight="1" x14ac:dyDescent="0.15">
      <c r="A115" s="941"/>
      <c r="B115" s="942"/>
      <c r="C115" s="910" t="s">
        <v>466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2430</v>
      </c>
      <c r="AB115" s="925"/>
      <c r="AC115" s="925"/>
      <c r="AD115" s="925"/>
      <c r="AE115" s="926"/>
      <c r="AF115" s="927">
        <v>1654</v>
      </c>
      <c r="AG115" s="925"/>
      <c r="AH115" s="925"/>
      <c r="AI115" s="925"/>
      <c r="AJ115" s="926"/>
      <c r="AK115" s="927">
        <v>1628</v>
      </c>
      <c r="AL115" s="925"/>
      <c r="AM115" s="925"/>
      <c r="AN115" s="925"/>
      <c r="AO115" s="926"/>
      <c r="AP115" s="928">
        <v>0</v>
      </c>
      <c r="AQ115" s="929"/>
      <c r="AR115" s="929"/>
      <c r="AS115" s="929"/>
      <c r="AT115" s="930"/>
      <c r="AU115" s="895"/>
      <c r="AV115" s="896"/>
      <c r="AW115" s="896"/>
      <c r="AX115" s="896"/>
      <c r="AY115" s="896"/>
      <c r="AZ115" s="909" t="s">
        <v>467</v>
      </c>
      <c r="BA115" s="910"/>
      <c r="BB115" s="910"/>
      <c r="BC115" s="910"/>
      <c r="BD115" s="910"/>
      <c r="BE115" s="910"/>
      <c r="BF115" s="910"/>
      <c r="BG115" s="910"/>
      <c r="BH115" s="910"/>
      <c r="BI115" s="910"/>
      <c r="BJ115" s="910"/>
      <c r="BK115" s="910"/>
      <c r="BL115" s="910"/>
      <c r="BM115" s="910"/>
      <c r="BN115" s="910"/>
      <c r="BO115" s="910"/>
      <c r="BP115" s="911"/>
      <c r="BQ115" s="912" t="s">
        <v>422</v>
      </c>
      <c r="BR115" s="913"/>
      <c r="BS115" s="913"/>
      <c r="BT115" s="913"/>
      <c r="BU115" s="913"/>
      <c r="BV115" s="913" t="s">
        <v>133</v>
      </c>
      <c r="BW115" s="913"/>
      <c r="BX115" s="913"/>
      <c r="BY115" s="913"/>
      <c r="BZ115" s="913"/>
      <c r="CA115" s="913" t="s">
        <v>451</v>
      </c>
      <c r="CB115" s="913"/>
      <c r="CC115" s="913"/>
      <c r="CD115" s="913"/>
      <c r="CE115" s="913"/>
      <c r="CF115" s="907" t="s">
        <v>133</v>
      </c>
      <c r="CG115" s="908"/>
      <c r="CH115" s="908"/>
      <c r="CI115" s="908"/>
      <c r="CJ115" s="908"/>
      <c r="CK115" s="935"/>
      <c r="CL115" s="936"/>
      <c r="CM115" s="909" t="s">
        <v>468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133</v>
      </c>
      <c r="DH115" s="946"/>
      <c r="DI115" s="946"/>
      <c r="DJ115" s="946"/>
      <c r="DK115" s="947"/>
      <c r="DL115" s="948" t="s">
        <v>451</v>
      </c>
      <c r="DM115" s="946"/>
      <c r="DN115" s="946"/>
      <c r="DO115" s="946"/>
      <c r="DP115" s="947"/>
      <c r="DQ115" s="948" t="s">
        <v>456</v>
      </c>
      <c r="DR115" s="946"/>
      <c r="DS115" s="946"/>
      <c r="DT115" s="946"/>
      <c r="DU115" s="947"/>
      <c r="DV115" s="949" t="s">
        <v>451</v>
      </c>
      <c r="DW115" s="950"/>
      <c r="DX115" s="950"/>
      <c r="DY115" s="950"/>
      <c r="DZ115" s="951"/>
    </row>
    <row r="116" spans="1:130" s="224" customFormat="1" ht="26.25" customHeight="1" x14ac:dyDescent="0.15">
      <c r="A116" s="943"/>
      <c r="B116" s="944"/>
      <c r="C116" s="952" t="s">
        <v>469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422</v>
      </c>
      <c r="AB116" s="946"/>
      <c r="AC116" s="946"/>
      <c r="AD116" s="946"/>
      <c r="AE116" s="947"/>
      <c r="AF116" s="948" t="s">
        <v>459</v>
      </c>
      <c r="AG116" s="946"/>
      <c r="AH116" s="946"/>
      <c r="AI116" s="946"/>
      <c r="AJ116" s="947"/>
      <c r="AK116" s="948" t="s">
        <v>451</v>
      </c>
      <c r="AL116" s="946"/>
      <c r="AM116" s="946"/>
      <c r="AN116" s="946"/>
      <c r="AO116" s="947"/>
      <c r="AP116" s="949" t="s">
        <v>451</v>
      </c>
      <c r="AQ116" s="950"/>
      <c r="AR116" s="950"/>
      <c r="AS116" s="950"/>
      <c r="AT116" s="951"/>
      <c r="AU116" s="895"/>
      <c r="AV116" s="896"/>
      <c r="AW116" s="896"/>
      <c r="AX116" s="896"/>
      <c r="AY116" s="896"/>
      <c r="AZ116" s="954" t="s">
        <v>470</v>
      </c>
      <c r="BA116" s="955"/>
      <c r="BB116" s="955"/>
      <c r="BC116" s="955"/>
      <c r="BD116" s="955"/>
      <c r="BE116" s="955"/>
      <c r="BF116" s="955"/>
      <c r="BG116" s="955"/>
      <c r="BH116" s="955"/>
      <c r="BI116" s="955"/>
      <c r="BJ116" s="955"/>
      <c r="BK116" s="955"/>
      <c r="BL116" s="955"/>
      <c r="BM116" s="955"/>
      <c r="BN116" s="955"/>
      <c r="BO116" s="955"/>
      <c r="BP116" s="956"/>
      <c r="BQ116" s="912" t="s">
        <v>449</v>
      </c>
      <c r="BR116" s="913"/>
      <c r="BS116" s="913"/>
      <c r="BT116" s="913"/>
      <c r="BU116" s="913"/>
      <c r="BV116" s="913" t="s">
        <v>451</v>
      </c>
      <c r="BW116" s="913"/>
      <c r="BX116" s="913"/>
      <c r="BY116" s="913"/>
      <c r="BZ116" s="913"/>
      <c r="CA116" s="913" t="s">
        <v>451</v>
      </c>
      <c r="CB116" s="913"/>
      <c r="CC116" s="913"/>
      <c r="CD116" s="913"/>
      <c r="CE116" s="913"/>
      <c r="CF116" s="907" t="s">
        <v>422</v>
      </c>
      <c r="CG116" s="908"/>
      <c r="CH116" s="908"/>
      <c r="CI116" s="908"/>
      <c r="CJ116" s="908"/>
      <c r="CK116" s="935"/>
      <c r="CL116" s="936"/>
      <c r="CM116" s="909" t="s">
        <v>471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8043</v>
      </c>
      <c r="DH116" s="946"/>
      <c r="DI116" s="946"/>
      <c r="DJ116" s="946"/>
      <c r="DK116" s="947"/>
      <c r="DL116" s="948">
        <v>6389</v>
      </c>
      <c r="DM116" s="946"/>
      <c r="DN116" s="946"/>
      <c r="DO116" s="946"/>
      <c r="DP116" s="947"/>
      <c r="DQ116" s="948">
        <v>4761</v>
      </c>
      <c r="DR116" s="946"/>
      <c r="DS116" s="946"/>
      <c r="DT116" s="946"/>
      <c r="DU116" s="947"/>
      <c r="DV116" s="949">
        <v>0.1</v>
      </c>
      <c r="DW116" s="950"/>
      <c r="DX116" s="950"/>
      <c r="DY116" s="950"/>
      <c r="DZ116" s="951"/>
    </row>
    <row r="117" spans="1:130" s="224" customFormat="1" ht="26.25" customHeight="1" x14ac:dyDescent="0.15">
      <c r="A117" s="899" t="s">
        <v>191</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472</v>
      </c>
      <c r="Z117" s="881"/>
      <c r="AA117" s="965">
        <v>2970079</v>
      </c>
      <c r="AB117" s="966"/>
      <c r="AC117" s="966"/>
      <c r="AD117" s="966"/>
      <c r="AE117" s="967"/>
      <c r="AF117" s="968">
        <v>2838885</v>
      </c>
      <c r="AG117" s="966"/>
      <c r="AH117" s="966"/>
      <c r="AI117" s="966"/>
      <c r="AJ117" s="967"/>
      <c r="AK117" s="968">
        <v>2982584</v>
      </c>
      <c r="AL117" s="966"/>
      <c r="AM117" s="966"/>
      <c r="AN117" s="966"/>
      <c r="AO117" s="967"/>
      <c r="AP117" s="969"/>
      <c r="AQ117" s="970"/>
      <c r="AR117" s="970"/>
      <c r="AS117" s="970"/>
      <c r="AT117" s="971"/>
      <c r="AU117" s="895"/>
      <c r="AV117" s="896"/>
      <c r="AW117" s="896"/>
      <c r="AX117" s="896"/>
      <c r="AY117" s="896"/>
      <c r="AZ117" s="961" t="s">
        <v>473</v>
      </c>
      <c r="BA117" s="962"/>
      <c r="BB117" s="962"/>
      <c r="BC117" s="962"/>
      <c r="BD117" s="962"/>
      <c r="BE117" s="962"/>
      <c r="BF117" s="962"/>
      <c r="BG117" s="962"/>
      <c r="BH117" s="962"/>
      <c r="BI117" s="962"/>
      <c r="BJ117" s="962"/>
      <c r="BK117" s="962"/>
      <c r="BL117" s="962"/>
      <c r="BM117" s="962"/>
      <c r="BN117" s="962"/>
      <c r="BO117" s="962"/>
      <c r="BP117" s="963"/>
      <c r="BQ117" s="912" t="s">
        <v>422</v>
      </c>
      <c r="BR117" s="913"/>
      <c r="BS117" s="913"/>
      <c r="BT117" s="913"/>
      <c r="BU117" s="913"/>
      <c r="BV117" s="913" t="s">
        <v>133</v>
      </c>
      <c r="BW117" s="913"/>
      <c r="BX117" s="913"/>
      <c r="BY117" s="913"/>
      <c r="BZ117" s="913"/>
      <c r="CA117" s="913" t="s">
        <v>422</v>
      </c>
      <c r="CB117" s="913"/>
      <c r="CC117" s="913"/>
      <c r="CD117" s="913"/>
      <c r="CE117" s="913"/>
      <c r="CF117" s="907" t="s">
        <v>422</v>
      </c>
      <c r="CG117" s="908"/>
      <c r="CH117" s="908"/>
      <c r="CI117" s="908"/>
      <c r="CJ117" s="908"/>
      <c r="CK117" s="935"/>
      <c r="CL117" s="936"/>
      <c r="CM117" s="909" t="s">
        <v>474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456</v>
      </c>
      <c r="DH117" s="946"/>
      <c r="DI117" s="946"/>
      <c r="DJ117" s="946"/>
      <c r="DK117" s="947"/>
      <c r="DL117" s="948" t="s">
        <v>133</v>
      </c>
      <c r="DM117" s="946"/>
      <c r="DN117" s="946"/>
      <c r="DO117" s="946"/>
      <c r="DP117" s="947"/>
      <c r="DQ117" s="948" t="s">
        <v>422</v>
      </c>
      <c r="DR117" s="946"/>
      <c r="DS117" s="946"/>
      <c r="DT117" s="946"/>
      <c r="DU117" s="947"/>
      <c r="DV117" s="949" t="s">
        <v>456</v>
      </c>
      <c r="DW117" s="950"/>
      <c r="DX117" s="950"/>
      <c r="DY117" s="950"/>
      <c r="DZ117" s="951"/>
    </row>
    <row r="118" spans="1:130" s="224" customFormat="1" ht="26.25" customHeight="1" x14ac:dyDescent="0.15">
      <c r="A118" s="899" t="s">
        <v>444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441</v>
      </c>
      <c r="AB118" s="880"/>
      <c r="AC118" s="880"/>
      <c r="AD118" s="880"/>
      <c r="AE118" s="881"/>
      <c r="AF118" s="879" t="s">
        <v>442</v>
      </c>
      <c r="AG118" s="880"/>
      <c r="AH118" s="880"/>
      <c r="AI118" s="880"/>
      <c r="AJ118" s="881"/>
      <c r="AK118" s="879" t="s">
        <v>312</v>
      </c>
      <c r="AL118" s="880"/>
      <c r="AM118" s="880"/>
      <c r="AN118" s="880"/>
      <c r="AO118" s="881"/>
      <c r="AP118" s="957" t="s">
        <v>443</v>
      </c>
      <c r="AQ118" s="958"/>
      <c r="AR118" s="958"/>
      <c r="AS118" s="958"/>
      <c r="AT118" s="959"/>
      <c r="AU118" s="895"/>
      <c r="AV118" s="896"/>
      <c r="AW118" s="896"/>
      <c r="AX118" s="896"/>
      <c r="AY118" s="896"/>
      <c r="AZ118" s="960" t="s">
        <v>475</v>
      </c>
      <c r="BA118" s="952"/>
      <c r="BB118" s="952"/>
      <c r="BC118" s="952"/>
      <c r="BD118" s="952"/>
      <c r="BE118" s="952"/>
      <c r="BF118" s="952"/>
      <c r="BG118" s="952"/>
      <c r="BH118" s="952"/>
      <c r="BI118" s="952"/>
      <c r="BJ118" s="952"/>
      <c r="BK118" s="952"/>
      <c r="BL118" s="952"/>
      <c r="BM118" s="952"/>
      <c r="BN118" s="952"/>
      <c r="BO118" s="952"/>
      <c r="BP118" s="953"/>
      <c r="BQ118" s="986" t="s">
        <v>456</v>
      </c>
      <c r="BR118" s="987"/>
      <c r="BS118" s="987"/>
      <c r="BT118" s="987"/>
      <c r="BU118" s="987"/>
      <c r="BV118" s="987" t="s">
        <v>456</v>
      </c>
      <c r="BW118" s="987"/>
      <c r="BX118" s="987"/>
      <c r="BY118" s="987"/>
      <c r="BZ118" s="987"/>
      <c r="CA118" s="987" t="s">
        <v>456</v>
      </c>
      <c r="CB118" s="987"/>
      <c r="CC118" s="987"/>
      <c r="CD118" s="987"/>
      <c r="CE118" s="987"/>
      <c r="CF118" s="907" t="s">
        <v>422</v>
      </c>
      <c r="CG118" s="908"/>
      <c r="CH118" s="908"/>
      <c r="CI118" s="908"/>
      <c r="CJ118" s="908"/>
      <c r="CK118" s="935"/>
      <c r="CL118" s="936"/>
      <c r="CM118" s="909" t="s">
        <v>476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422</v>
      </c>
      <c r="DH118" s="946"/>
      <c r="DI118" s="946"/>
      <c r="DJ118" s="946"/>
      <c r="DK118" s="947"/>
      <c r="DL118" s="948" t="s">
        <v>456</v>
      </c>
      <c r="DM118" s="946"/>
      <c r="DN118" s="946"/>
      <c r="DO118" s="946"/>
      <c r="DP118" s="947"/>
      <c r="DQ118" s="948" t="s">
        <v>477</v>
      </c>
      <c r="DR118" s="946"/>
      <c r="DS118" s="946"/>
      <c r="DT118" s="946"/>
      <c r="DU118" s="947"/>
      <c r="DV118" s="949" t="s">
        <v>422</v>
      </c>
      <c r="DW118" s="950"/>
      <c r="DX118" s="950"/>
      <c r="DY118" s="950"/>
      <c r="DZ118" s="951"/>
    </row>
    <row r="119" spans="1:130" s="224" customFormat="1" ht="26.25" customHeight="1" x14ac:dyDescent="0.15">
      <c r="A119" s="1043" t="s">
        <v>447</v>
      </c>
      <c r="B119" s="934"/>
      <c r="C119" s="916" t="s">
        <v>448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422</v>
      </c>
      <c r="AB119" s="887"/>
      <c r="AC119" s="887"/>
      <c r="AD119" s="887"/>
      <c r="AE119" s="888"/>
      <c r="AF119" s="889" t="s">
        <v>456</v>
      </c>
      <c r="AG119" s="887"/>
      <c r="AH119" s="887"/>
      <c r="AI119" s="887"/>
      <c r="AJ119" s="888"/>
      <c r="AK119" s="889" t="s">
        <v>422</v>
      </c>
      <c r="AL119" s="887"/>
      <c r="AM119" s="887"/>
      <c r="AN119" s="887"/>
      <c r="AO119" s="888"/>
      <c r="AP119" s="890" t="s">
        <v>456</v>
      </c>
      <c r="AQ119" s="891"/>
      <c r="AR119" s="891"/>
      <c r="AS119" s="891"/>
      <c r="AT119" s="892"/>
      <c r="AU119" s="897"/>
      <c r="AV119" s="898"/>
      <c r="AW119" s="898"/>
      <c r="AX119" s="898"/>
      <c r="AY119" s="898"/>
      <c r="AZ119" s="247" t="s">
        <v>191</v>
      </c>
      <c r="BA119" s="247"/>
      <c r="BB119" s="247"/>
      <c r="BC119" s="247"/>
      <c r="BD119" s="247"/>
      <c r="BE119" s="247"/>
      <c r="BF119" s="247"/>
      <c r="BG119" s="247"/>
      <c r="BH119" s="247"/>
      <c r="BI119" s="247"/>
      <c r="BJ119" s="247"/>
      <c r="BK119" s="247"/>
      <c r="BL119" s="247"/>
      <c r="BM119" s="247"/>
      <c r="BN119" s="247"/>
      <c r="BO119" s="964" t="s">
        <v>478</v>
      </c>
      <c r="BP119" s="992"/>
      <c r="BQ119" s="986">
        <v>36736662</v>
      </c>
      <c r="BR119" s="987"/>
      <c r="BS119" s="987"/>
      <c r="BT119" s="987"/>
      <c r="BU119" s="987"/>
      <c r="BV119" s="987">
        <v>37656262</v>
      </c>
      <c r="BW119" s="987"/>
      <c r="BX119" s="987"/>
      <c r="BY119" s="987"/>
      <c r="BZ119" s="987"/>
      <c r="CA119" s="987">
        <v>38886617</v>
      </c>
      <c r="CB119" s="987"/>
      <c r="CC119" s="987"/>
      <c r="CD119" s="987"/>
      <c r="CE119" s="987"/>
      <c r="CF119" s="988"/>
      <c r="CG119" s="989"/>
      <c r="CH119" s="989"/>
      <c r="CI119" s="989"/>
      <c r="CJ119" s="990"/>
      <c r="CK119" s="937"/>
      <c r="CL119" s="938"/>
      <c r="CM119" s="960" t="s">
        <v>479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422</v>
      </c>
      <c r="DH119" s="973"/>
      <c r="DI119" s="973"/>
      <c r="DJ119" s="973"/>
      <c r="DK119" s="974"/>
      <c r="DL119" s="972" t="s">
        <v>456</v>
      </c>
      <c r="DM119" s="973"/>
      <c r="DN119" s="973"/>
      <c r="DO119" s="973"/>
      <c r="DP119" s="974"/>
      <c r="DQ119" s="972" t="s">
        <v>459</v>
      </c>
      <c r="DR119" s="973"/>
      <c r="DS119" s="973"/>
      <c r="DT119" s="973"/>
      <c r="DU119" s="974"/>
      <c r="DV119" s="975" t="s">
        <v>422</v>
      </c>
      <c r="DW119" s="976"/>
      <c r="DX119" s="976"/>
      <c r="DY119" s="976"/>
      <c r="DZ119" s="977"/>
    </row>
    <row r="120" spans="1:130" s="224" customFormat="1" ht="26.25" customHeight="1" x14ac:dyDescent="0.15">
      <c r="A120" s="1044"/>
      <c r="B120" s="936"/>
      <c r="C120" s="909" t="s">
        <v>453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456</v>
      </c>
      <c r="AB120" s="946"/>
      <c r="AC120" s="946"/>
      <c r="AD120" s="946"/>
      <c r="AE120" s="947"/>
      <c r="AF120" s="948" t="s">
        <v>456</v>
      </c>
      <c r="AG120" s="946"/>
      <c r="AH120" s="946"/>
      <c r="AI120" s="946"/>
      <c r="AJ120" s="947"/>
      <c r="AK120" s="948" t="s">
        <v>422</v>
      </c>
      <c r="AL120" s="946"/>
      <c r="AM120" s="946"/>
      <c r="AN120" s="946"/>
      <c r="AO120" s="947"/>
      <c r="AP120" s="949" t="s">
        <v>422</v>
      </c>
      <c r="AQ120" s="950"/>
      <c r="AR120" s="950"/>
      <c r="AS120" s="950"/>
      <c r="AT120" s="951"/>
      <c r="AU120" s="978" t="s">
        <v>480</v>
      </c>
      <c r="AV120" s="979"/>
      <c r="AW120" s="979"/>
      <c r="AX120" s="979"/>
      <c r="AY120" s="980"/>
      <c r="AZ120" s="916" t="s">
        <v>481</v>
      </c>
      <c r="BA120" s="884"/>
      <c r="BB120" s="884"/>
      <c r="BC120" s="884"/>
      <c r="BD120" s="884"/>
      <c r="BE120" s="884"/>
      <c r="BF120" s="884"/>
      <c r="BG120" s="884"/>
      <c r="BH120" s="884"/>
      <c r="BI120" s="884"/>
      <c r="BJ120" s="884"/>
      <c r="BK120" s="884"/>
      <c r="BL120" s="884"/>
      <c r="BM120" s="884"/>
      <c r="BN120" s="884"/>
      <c r="BO120" s="884"/>
      <c r="BP120" s="885"/>
      <c r="BQ120" s="917">
        <v>3250610</v>
      </c>
      <c r="BR120" s="918"/>
      <c r="BS120" s="918"/>
      <c r="BT120" s="918"/>
      <c r="BU120" s="918"/>
      <c r="BV120" s="918">
        <v>3640825</v>
      </c>
      <c r="BW120" s="918"/>
      <c r="BX120" s="918"/>
      <c r="BY120" s="918"/>
      <c r="BZ120" s="918"/>
      <c r="CA120" s="918">
        <v>3814535</v>
      </c>
      <c r="CB120" s="918"/>
      <c r="CC120" s="918"/>
      <c r="CD120" s="918"/>
      <c r="CE120" s="918"/>
      <c r="CF120" s="931">
        <v>58.4</v>
      </c>
      <c r="CG120" s="932"/>
      <c r="CH120" s="932"/>
      <c r="CI120" s="932"/>
      <c r="CJ120" s="932"/>
      <c r="CK120" s="993" t="s">
        <v>482</v>
      </c>
      <c r="CL120" s="994"/>
      <c r="CM120" s="994"/>
      <c r="CN120" s="994"/>
      <c r="CO120" s="995"/>
      <c r="CP120" s="1001" t="s">
        <v>483</v>
      </c>
      <c r="CQ120" s="1002"/>
      <c r="CR120" s="1002"/>
      <c r="CS120" s="1002"/>
      <c r="CT120" s="1002"/>
      <c r="CU120" s="1002"/>
      <c r="CV120" s="1002"/>
      <c r="CW120" s="1002"/>
      <c r="CX120" s="1002"/>
      <c r="CY120" s="1002"/>
      <c r="CZ120" s="1002"/>
      <c r="DA120" s="1002"/>
      <c r="DB120" s="1002"/>
      <c r="DC120" s="1002"/>
      <c r="DD120" s="1002"/>
      <c r="DE120" s="1002"/>
      <c r="DF120" s="1003"/>
      <c r="DG120" s="917">
        <v>5541059</v>
      </c>
      <c r="DH120" s="918"/>
      <c r="DI120" s="918"/>
      <c r="DJ120" s="918"/>
      <c r="DK120" s="918"/>
      <c r="DL120" s="918">
        <v>5749047</v>
      </c>
      <c r="DM120" s="918"/>
      <c r="DN120" s="918"/>
      <c r="DO120" s="918"/>
      <c r="DP120" s="918"/>
      <c r="DQ120" s="918">
        <v>5781951</v>
      </c>
      <c r="DR120" s="918"/>
      <c r="DS120" s="918"/>
      <c r="DT120" s="918"/>
      <c r="DU120" s="918"/>
      <c r="DV120" s="919">
        <v>88.5</v>
      </c>
      <c r="DW120" s="919"/>
      <c r="DX120" s="919"/>
      <c r="DY120" s="919"/>
      <c r="DZ120" s="920"/>
    </row>
    <row r="121" spans="1:130" s="224" customFormat="1" ht="26.25" customHeight="1" x14ac:dyDescent="0.15">
      <c r="A121" s="1044"/>
      <c r="B121" s="936"/>
      <c r="C121" s="961" t="s">
        <v>484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456</v>
      </c>
      <c r="AB121" s="946"/>
      <c r="AC121" s="946"/>
      <c r="AD121" s="946"/>
      <c r="AE121" s="947"/>
      <c r="AF121" s="948" t="s">
        <v>456</v>
      </c>
      <c r="AG121" s="946"/>
      <c r="AH121" s="946"/>
      <c r="AI121" s="946"/>
      <c r="AJ121" s="947"/>
      <c r="AK121" s="948" t="s">
        <v>459</v>
      </c>
      <c r="AL121" s="946"/>
      <c r="AM121" s="946"/>
      <c r="AN121" s="946"/>
      <c r="AO121" s="947"/>
      <c r="AP121" s="949" t="s">
        <v>456</v>
      </c>
      <c r="AQ121" s="950"/>
      <c r="AR121" s="950"/>
      <c r="AS121" s="950"/>
      <c r="AT121" s="951"/>
      <c r="AU121" s="981"/>
      <c r="AV121" s="982"/>
      <c r="AW121" s="982"/>
      <c r="AX121" s="982"/>
      <c r="AY121" s="983"/>
      <c r="AZ121" s="909" t="s">
        <v>485</v>
      </c>
      <c r="BA121" s="910"/>
      <c r="BB121" s="910"/>
      <c r="BC121" s="910"/>
      <c r="BD121" s="910"/>
      <c r="BE121" s="910"/>
      <c r="BF121" s="910"/>
      <c r="BG121" s="910"/>
      <c r="BH121" s="910"/>
      <c r="BI121" s="910"/>
      <c r="BJ121" s="910"/>
      <c r="BK121" s="910"/>
      <c r="BL121" s="910"/>
      <c r="BM121" s="910"/>
      <c r="BN121" s="910"/>
      <c r="BO121" s="910"/>
      <c r="BP121" s="911"/>
      <c r="BQ121" s="912">
        <v>1346958</v>
      </c>
      <c r="BR121" s="913"/>
      <c r="BS121" s="913"/>
      <c r="BT121" s="913"/>
      <c r="BU121" s="913"/>
      <c r="BV121" s="913">
        <v>1379529</v>
      </c>
      <c r="BW121" s="913"/>
      <c r="BX121" s="913"/>
      <c r="BY121" s="913"/>
      <c r="BZ121" s="913"/>
      <c r="CA121" s="913">
        <v>1268462</v>
      </c>
      <c r="CB121" s="913"/>
      <c r="CC121" s="913"/>
      <c r="CD121" s="913"/>
      <c r="CE121" s="913"/>
      <c r="CF121" s="907">
        <v>19.399999999999999</v>
      </c>
      <c r="CG121" s="908"/>
      <c r="CH121" s="908"/>
      <c r="CI121" s="908"/>
      <c r="CJ121" s="908"/>
      <c r="CK121" s="996"/>
      <c r="CL121" s="997"/>
      <c r="CM121" s="997"/>
      <c r="CN121" s="997"/>
      <c r="CO121" s="998"/>
      <c r="CP121" s="1006" t="s">
        <v>486</v>
      </c>
      <c r="CQ121" s="1007"/>
      <c r="CR121" s="1007"/>
      <c r="CS121" s="1007"/>
      <c r="CT121" s="1007"/>
      <c r="CU121" s="1007"/>
      <c r="CV121" s="1007"/>
      <c r="CW121" s="1007"/>
      <c r="CX121" s="1007"/>
      <c r="CY121" s="1007"/>
      <c r="CZ121" s="1007"/>
      <c r="DA121" s="1007"/>
      <c r="DB121" s="1007"/>
      <c r="DC121" s="1007"/>
      <c r="DD121" s="1007"/>
      <c r="DE121" s="1007"/>
      <c r="DF121" s="1008"/>
      <c r="DG121" s="912">
        <v>1147160</v>
      </c>
      <c r="DH121" s="913"/>
      <c r="DI121" s="913"/>
      <c r="DJ121" s="913"/>
      <c r="DK121" s="913"/>
      <c r="DL121" s="913">
        <v>1091674</v>
      </c>
      <c r="DM121" s="913"/>
      <c r="DN121" s="913"/>
      <c r="DO121" s="913"/>
      <c r="DP121" s="913"/>
      <c r="DQ121" s="913">
        <v>1038543</v>
      </c>
      <c r="DR121" s="913"/>
      <c r="DS121" s="913"/>
      <c r="DT121" s="913"/>
      <c r="DU121" s="913"/>
      <c r="DV121" s="914">
        <v>15.9</v>
      </c>
      <c r="DW121" s="914"/>
      <c r="DX121" s="914"/>
      <c r="DY121" s="914"/>
      <c r="DZ121" s="915"/>
    </row>
    <row r="122" spans="1:130" s="224" customFormat="1" ht="26.25" customHeight="1" x14ac:dyDescent="0.15">
      <c r="A122" s="1044"/>
      <c r="B122" s="936"/>
      <c r="C122" s="909" t="s">
        <v>465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456</v>
      </c>
      <c r="AB122" s="946"/>
      <c r="AC122" s="946"/>
      <c r="AD122" s="946"/>
      <c r="AE122" s="947"/>
      <c r="AF122" s="948" t="s">
        <v>477</v>
      </c>
      <c r="AG122" s="946"/>
      <c r="AH122" s="946"/>
      <c r="AI122" s="946"/>
      <c r="AJ122" s="947"/>
      <c r="AK122" s="948" t="s">
        <v>459</v>
      </c>
      <c r="AL122" s="946"/>
      <c r="AM122" s="946"/>
      <c r="AN122" s="946"/>
      <c r="AO122" s="947"/>
      <c r="AP122" s="949" t="s">
        <v>456</v>
      </c>
      <c r="AQ122" s="950"/>
      <c r="AR122" s="950"/>
      <c r="AS122" s="950"/>
      <c r="AT122" s="951"/>
      <c r="AU122" s="981"/>
      <c r="AV122" s="982"/>
      <c r="AW122" s="982"/>
      <c r="AX122" s="982"/>
      <c r="AY122" s="983"/>
      <c r="AZ122" s="960" t="s">
        <v>487</v>
      </c>
      <c r="BA122" s="952"/>
      <c r="BB122" s="952"/>
      <c r="BC122" s="952"/>
      <c r="BD122" s="952"/>
      <c r="BE122" s="952"/>
      <c r="BF122" s="952"/>
      <c r="BG122" s="952"/>
      <c r="BH122" s="952"/>
      <c r="BI122" s="952"/>
      <c r="BJ122" s="952"/>
      <c r="BK122" s="952"/>
      <c r="BL122" s="952"/>
      <c r="BM122" s="952"/>
      <c r="BN122" s="952"/>
      <c r="BO122" s="952"/>
      <c r="BP122" s="953"/>
      <c r="BQ122" s="986">
        <v>23727959</v>
      </c>
      <c r="BR122" s="987"/>
      <c r="BS122" s="987"/>
      <c r="BT122" s="987"/>
      <c r="BU122" s="987"/>
      <c r="BV122" s="987">
        <v>24282112</v>
      </c>
      <c r="BW122" s="987"/>
      <c r="BX122" s="987"/>
      <c r="BY122" s="987"/>
      <c r="BZ122" s="987"/>
      <c r="CA122" s="987">
        <v>24818139</v>
      </c>
      <c r="CB122" s="987"/>
      <c r="CC122" s="987"/>
      <c r="CD122" s="987"/>
      <c r="CE122" s="987"/>
      <c r="CF122" s="1004">
        <v>379.7</v>
      </c>
      <c r="CG122" s="1005"/>
      <c r="CH122" s="1005"/>
      <c r="CI122" s="1005"/>
      <c r="CJ122" s="1005"/>
      <c r="CK122" s="996"/>
      <c r="CL122" s="997"/>
      <c r="CM122" s="997"/>
      <c r="CN122" s="997"/>
      <c r="CO122" s="998"/>
      <c r="CP122" s="1006" t="s">
        <v>488</v>
      </c>
      <c r="CQ122" s="1007"/>
      <c r="CR122" s="1007"/>
      <c r="CS122" s="1007"/>
      <c r="CT122" s="1007"/>
      <c r="CU122" s="1007"/>
      <c r="CV122" s="1007"/>
      <c r="CW122" s="1007"/>
      <c r="CX122" s="1007"/>
      <c r="CY122" s="1007"/>
      <c r="CZ122" s="1007"/>
      <c r="DA122" s="1007"/>
      <c r="DB122" s="1007"/>
      <c r="DC122" s="1007"/>
      <c r="DD122" s="1007"/>
      <c r="DE122" s="1007"/>
      <c r="DF122" s="1008"/>
      <c r="DG122" s="912">
        <v>6880</v>
      </c>
      <c r="DH122" s="913"/>
      <c r="DI122" s="913"/>
      <c r="DJ122" s="913"/>
      <c r="DK122" s="913"/>
      <c r="DL122" s="913">
        <v>5878</v>
      </c>
      <c r="DM122" s="913"/>
      <c r="DN122" s="913"/>
      <c r="DO122" s="913"/>
      <c r="DP122" s="913"/>
      <c r="DQ122" s="913">
        <v>5075</v>
      </c>
      <c r="DR122" s="913"/>
      <c r="DS122" s="913"/>
      <c r="DT122" s="913"/>
      <c r="DU122" s="913"/>
      <c r="DV122" s="914">
        <v>0.1</v>
      </c>
      <c r="DW122" s="914"/>
      <c r="DX122" s="914"/>
      <c r="DY122" s="914"/>
      <c r="DZ122" s="915"/>
    </row>
    <row r="123" spans="1:130" s="224" customFormat="1" ht="26.25" customHeight="1" x14ac:dyDescent="0.15">
      <c r="A123" s="1044"/>
      <c r="B123" s="936"/>
      <c r="C123" s="909" t="s">
        <v>471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2143</v>
      </c>
      <c r="AB123" s="946"/>
      <c r="AC123" s="946"/>
      <c r="AD123" s="946"/>
      <c r="AE123" s="947"/>
      <c r="AF123" s="948">
        <v>1654</v>
      </c>
      <c r="AG123" s="946"/>
      <c r="AH123" s="946"/>
      <c r="AI123" s="946"/>
      <c r="AJ123" s="947"/>
      <c r="AK123" s="948">
        <v>1628</v>
      </c>
      <c r="AL123" s="946"/>
      <c r="AM123" s="946"/>
      <c r="AN123" s="946"/>
      <c r="AO123" s="947"/>
      <c r="AP123" s="949">
        <v>0</v>
      </c>
      <c r="AQ123" s="950"/>
      <c r="AR123" s="950"/>
      <c r="AS123" s="950"/>
      <c r="AT123" s="951"/>
      <c r="AU123" s="984"/>
      <c r="AV123" s="985"/>
      <c r="AW123" s="985"/>
      <c r="AX123" s="985"/>
      <c r="AY123" s="985"/>
      <c r="AZ123" s="247" t="s">
        <v>191</v>
      </c>
      <c r="BA123" s="247"/>
      <c r="BB123" s="247"/>
      <c r="BC123" s="247"/>
      <c r="BD123" s="247"/>
      <c r="BE123" s="247"/>
      <c r="BF123" s="247"/>
      <c r="BG123" s="247"/>
      <c r="BH123" s="247"/>
      <c r="BI123" s="247"/>
      <c r="BJ123" s="247"/>
      <c r="BK123" s="247"/>
      <c r="BL123" s="247"/>
      <c r="BM123" s="247"/>
      <c r="BN123" s="247"/>
      <c r="BO123" s="964" t="s">
        <v>489</v>
      </c>
      <c r="BP123" s="992"/>
      <c r="BQ123" s="1050">
        <v>28325527</v>
      </c>
      <c r="BR123" s="1051"/>
      <c r="BS123" s="1051"/>
      <c r="BT123" s="1051"/>
      <c r="BU123" s="1051"/>
      <c r="BV123" s="1051">
        <v>29302466</v>
      </c>
      <c r="BW123" s="1051"/>
      <c r="BX123" s="1051"/>
      <c r="BY123" s="1051"/>
      <c r="BZ123" s="1051"/>
      <c r="CA123" s="1051">
        <v>29901136</v>
      </c>
      <c r="CB123" s="1051"/>
      <c r="CC123" s="1051"/>
      <c r="CD123" s="1051"/>
      <c r="CE123" s="1051"/>
      <c r="CF123" s="988"/>
      <c r="CG123" s="989"/>
      <c r="CH123" s="989"/>
      <c r="CI123" s="989"/>
      <c r="CJ123" s="990"/>
      <c r="CK123" s="996"/>
      <c r="CL123" s="997"/>
      <c r="CM123" s="997"/>
      <c r="CN123" s="997"/>
      <c r="CO123" s="998"/>
      <c r="CP123" s="1006" t="s">
        <v>490</v>
      </c>
      <c r="CQ123" s="1007"/>
      <c r="CR123" s="1007"/>
      <c r="CS123" s="1007"/>
      <c r="CT123" s="1007"/>
      <c r="CU123" s="1007"/>
      <c r="CV123" s="1007"/>
      <c r="CW123" s="1007"/>
      <c r="CX123" s="1007"/>
      <c r="CY123" s="1007"/>
      <c r="CZ123" s="1007"/>
      <c r="DA123" s="1007"/>
      <c r="DB123" s="1007"/>
      <c r="DC123" s="1007"/>
      <c r="DD123" s="1007"/>
      <c r="DE123" s="1007"/>
      <c r="DF123" s="1008"/>
      <c r="DG123" s="945">
        <v>632</v>
      </c>
      <c r="DH123" s="946"/>
      <c r="DI123" s="946"/>
      <c r="DJ123" s="946"/>
      <c r="DK123" s="947"/>
      <c r="DL123" s="948">
        <v>599</v>
      </c>
      <c r="DM123" s="946"/>
      <c r="DN123" s="946"/>
      <c r="DO123" s="946"/>
      <c r="DP123" s="947"/>
      <c r="DQ123" s="948">
        <v>3291</v>
      </c>
      <c r="DR123" s="946"/>
      <c r="DS123" s="946"/>
      <c r="DT123" s="946"/>
      <c r="DU123" s="947"/>
      <c r="DV123" s="949">
        <v>0.1</v>
      </c>
      <c r="DW123" s="950"/>
      <c r="DX123" s="950"/>
      <c r="DY123" s="950"/>
      <c r="DZ123" s="951"/>
    </row>
    <row r="124" spans="1:130" s="224" customFormat="1" ht="26.25" customHeight="1" thickBot="1" x14ac:dyDescent="0.2">
      <c r="A124" s="1044"/>
      <c r="B124" s="936"/>
      <c r="C124" s="909" t="s">
        <v>474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422</v>
      </c>
      <c r="AB124" s="946"/>
      <c r="AC124" s="946"/>
      <c r="AD124" s="946"/>
      <c r="AE124" s="947"/>
      <c r="AF124" s="948" t="s">
        <v>422</v>
      </c>
      <c r="AG124" s="946"/>
      <c r="AH124" s="946"/>
      <c r="AI124" s="946"/>
      <c r="AJ124" s="947"/>
      <c r="AK124" s="948" t="s">
        <v>422</v>
      </c>
      <c r="AL124" s="946"/>
      <c r="AM124" s="946"/>
      <c r="AN124" s="946"/>
      <c r="AO124" s="947"/>
      <c r="AP124" s="949" t="s">
        <v>422</v>
      </c>
      <c r="AQ124" s="950"/>
      <c r="AR124" s="950"/>
      <c r="AS124" s="950"/>
      <c r="AT124" s="951"/>
      <c r="AU124" s="1046" t="s">
        <v>491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131.80000000000001</v>
      </c>
      <c r="BR124" s="1014"/>
      <c r="BS124" s="1014"/>
      <c r="BT124" s="1014"/>
      <c r="BU124" s="1014"/>
      <c r="BV124" s="1014">
        <v>124.4</v>
      </c>
      <c r="BW124" s="1014"/>
      <c r="BX124" s="1014"/>
      <c r="BY124" s="1014"/>
      <c r="BZ124" s="1014"/>
      <c r="CA124" s="1014">
        <v>137.4</v>
      </c>
      <c r="CB124" s="1014"/>
      <c r="CC124" s="1014"/>
      <c r="CD124" s="1014"/>
      <c r="CE124" s="1014"/>
      <c r="CF124" s="1015"/>
      <c r="CG124" s="1016"/>
      <c r="CH124" s="1016"/>
      <c r="CI124" s="1016"/>
      <c r="CJ124" s="1017"/>
      <c r="CK124" s="999"/>
      <c r="CL124" s="999"/>
      <c r="CM124" s="999"/>
      <c r="CN124" s="999"/>
      <c r="CO124" s="1000"/>
      <c r="CP124" s="1006" t="s">
        <v>492</v>
      </c>
      <c r="CQ124" s="1007"/>
      <c r="CR124" s="1007"/>
      <c r="CS124" s="1007"/>
      <c r="CT124" s="1007"/>
      <c r="CU124" s="1007"/>
      <c r="CV124" s="1007"/>
      <c r="CW124" s="1007"/>
      <c r="CX124" s="1007"/>
      <c r="CY124" s="1007"/>
      <c r="CZ124" s="1007"/>
      <c r="DA124" s="1007"/>
      <c r="DB124" s="1007"/>
      <c r="DC124" s="1007"/>
      <c r="DD124" s="1007"/>
      <c r="DE124" s="1007"/>
      <c r="DF124" s="1008"/>
      <c r="DG124" s="991">
        <v>3899</v>
      </c>
      <c r="DH124" s="973"/>
      <c r="DI124" s="973"/>
      <c r="DJ124" s="973"/>
      <c r="DK124" s="974"/>
      <c r="DL124" s="972">
        <v>3537</v>
      </c>
      <c r="DM124" s="973"/>
      <c r="DN124" s="973"/>
      <c r="DO124" s="973"/>
      <c r="DP124" s="974"/>
      <c r="DQ124" s="972">
        <v>3259</v>
      </c>
      <c r="DR124" s="973"/>
      <c r="DS124" s="973"/>
      <c r="DT124" s="973"/>
      <c r="DU124" s="974"/>
      <c r="DV124" s="975">
        <v>0</v>
      </c>
      <c r="DW124" s="976"/>
      <c r="DX124" s="976"/>
      <c r="DY124" s="976"/>
      <c r="DZ124" s="977"/>
    </row>
    <row r="125" spans="1:130" s="224" customFormat="1" ht="26.25" customHeight="1" x14ac:dyDescent="0.15">
      <c r="A125" s="1044"/>
      <c r="B125" s="936"/>
      <c r="C125" s="909" t="s">
        <v>476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493</v>
      </c>
      <c r="AB125" s="946"/>
      <c r="AC125" s="946"/>
      <c r="AD125" s="946"/>
      <c r="AE125" s="947"/>
      <c r="AF125" s="948" t="s">
        <v>494</v>
      </c>
      <c r="AG125" s="946"/>
      <c r="AH125" s="946"/>
      <c r="AI125" s="946"/>
      <c r="AJ125" s="947"/>
      <c r="AK125" s="948" t="s">
        <v>495</v>
      </c>
      <c r="AL125" s="946"/>
      <c r="AM125" s="946"/>
      <c r="AN125" s="946"/>
      <c r="AO125" s="947"/>
      <c r="AP125" s="949" t="s">
        <v>496</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497</v>
      </c>
      <c r="CL125" s="994"/>
      <c r="CM125" s="994"/>
      <c r="CN125" s="994"/>
      <c r="CO125" s="995"/>
      <c r="CP125" s="916" t="s">
        <v>498</v>
      </c>
      <c r="CQ125" s="884"/>
      <c r="CR125" s="884"/>
      <c r="CS125" s="884"/>
      <c r="CT125" s="884"/>
      <c r="CU125" s="884"/>
      <c r="CV125" s="884"/>
      <c r="CW125" s="884"/>
      <c r="CX125" s="884"/>
      <c r="CY125" s="884"/>
      <c r="CZ125" s="884"/>
      <c r="DA125" s="884"/>
      <c r="DB125" s="884"/>
      <c r="DC125" s="884"/>
      <c r="DD125" s="884"/>
      <c r="DE125" s="884"/>
      <c r="DF125" s="885"/>
      <c r="DG125" s="917" t="s">
        <v>493</v>
      </c>
      <c r="DH125" s="918"/>
      <c r="DI125" s="918"/>
      <c r="DJ125" s="918"/>
      <c r="DK125" s="918"/>
      <c r="DL125" s="918" t="s">
        <v>499</v>
      </c>
      <c r="DM125" s="918"/>
      <c r="DN125" s="918"/>
      <c r="DO125" s="918"/>
      <c r="DP125" s="918"/>
      <c r="DQ125" s="918" t="s">
        <v>493</v>
      </c>
      <c r="DR125" s="918"/>
      <c r="DS125" s="918"/>
      <c r="DT125" s="918"/>
      <c r="DU125" s="918"/>
      <c r="DV125" s="919" t="s">
        <v>493</v>
      </c>
      <c r="DW125" s="919"/>
      <c r="DX125" s="919"/>
      <c r="DY125" s="919"/>
      <c r="DZ125" s="920"/>
    </row>
    <row r="126" spans="1:130" s="224" customFormat="1" ht="26.25" customHeight="1" thickBot="1" x14ac:dyDescent="0.2">
      <c r="A126" s="1044"/>
      <c r="B126" s="936"/>
      <c r="C126" s="909" t="s">
        <v>479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500</v>
      </c>
      <c r="AB126" s="946"/>
      <c r="AC126" s="946"/>
      <c r="AD126" s="946"/>
      <c r="AE126" s="947"/>
      <c r="AF126" s="948" t="s">
        <v>501</v>
      </c>
      <c r="AG126" s="946"/>
      <c r="AH126" s="946"/>
      <c r="AI126" s="946"/>
      <c r="AJ126" s="947"/>
      <c r="AK126" s="948" t="s">
        <v>499</v>
      </c>
      <c r="AL126" s="946"/>
      <c r="AM126" s="946"/>
      <c r="AN126" s="946"/>
      <c r="AO126" s="947"/>
      <c r="AP126" s="949" t="s">
        <v>493</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502</v>
      </c>
      <c r="CQ126" s="910"/>
      <c r="CR126" s="910"/>
      <c r="CS126" s="910"/>
      <c r="CT126" s="910"/>
      <c r="CU126" s="910"/>
      <c r="CV126" s="910"/>
      <c r="CW126" s="910"/>
      <c r="CX126" s="910"/>
      <c r="CY126" s="910"/>
      <c r="CZ126" s="910"/>
      <c r="DA126" s="910"/>
      <c r="DB126" s="910"/>
      <c r="DC126" s="910"/>
      <c r="DD126" s="910"/>
      <c r="DE126" s="910"/>
      <c r="DF126" s="911"/>
      <c r="DG126" s="912" t="s">
        <v>501</v>
      </c>
      <c r="DH126" s="913"/>
      <c r="DI126" s="913"/>
      <c r="DJ126" s="913"/>
      <c r="DK126" s="913"/>
      <c r="DL126" s="913" t="s">
        <v>501</v>
      </c>
      <c r="DM126" s="913"/>
      <c r="DN126" s="913"/>
      <c r="DO126" s="913"/>
      <c r="DP126" s="913"/>
      <c r="DQ126" s="913" t="s">
        <v>495</v>
      </c>
      <c r="DR126" s="913"/>
      <c r="DS126" s="913"/>
      <c r="DT126" s="913"/>
      <c r="DU126" s="913"/>
      <c r="DV126" s="914" t="s">
        <v>495</v>
      </c>
      <c r="DW126" s="914"/>
      <c r="DX126" s="914"/>
      <c r="DY126" s="914"/>
      <c r="DZ126" s="915"/>
    </row>
    <row r="127" spans="1:130" s="224" customFormat="1" ht="26.25" customHeight="1" x14ac:dyDescent="0.15">
      <c r="A127" s="1045"/>
      <c r="B127" s="938"/>
      <c r="C127" s="960" t="s">
        <v>503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287</v>
      </c>
      <c r="AB127" s="946"/>
      <c r="AC127" s="946"/>
      <c r="AD127" s="946"/>
      <c r="AE127" s="947"/>
      <c r="AF127" s="948" t="s">
        <v>493</v>
      </c>
      <c r="AG127" s="946"/>
      <c r="AH127" s="946"/>
      <c r="AI127" s="946"/>
      <c r="AJ127" s="947"/>
      <c r="AK127" s="948" t="s">
        <v>504</v>
      </c>
      <c r="AL127" s="946"/>
      <c r="AM127" s="946"/>
      <c r="AN127" s="946"/>
      <c r="AO127" s="947"/>
      <c r="AP127" s="949" t="s">
        <v>493</v>
      </c>
      <c r="AQ127" s="950"/>
      <c r="AR127" s="950"/>
      <c r="AS127" s="950"/>
      <c r="AT127" s="951"/>
      <c r="AU127" s="226"/>
      <c r="AV127" s="226"/>
      <c r="AW127" s="226"/>
      <c r="AX127" s="1018" t="s">
        <v>505</v>
      </c>
      <c r="AY127" s="1019"/>
      <c r="AZ127" s="1019"/>
      <c r="BA127" s="1019"/>
      <c r="BB127" s="1019"/>
      <c r="BC127" s="1019"/>
      <c r="BD127" s="1019"/>
      <c r="BE127" s="1020"/>
      <c r="BF127" s="1021" t="s">
        <v>506</v>
      </c>
      <c r="BG127" s="1019"/>
      <c r="BH127" s="1019"/>
      <c r="BI127" s="1019"/>
      <c r="BJ127" s="1019"/>
      <c r="BK127" s="1019"/>
      <c r="BL127" s="1020"/>
      <c r="BM127" s="1021" t="s">
        <v>507</v>
      </c>
      <c r="BN127" s="1019"/>
      <c r="BO127" s="1019"/>
      <c r="BP127" s="1019"/>
      <c r="BQ127" s="1019"/>
      <c r="BR127" s="1019"/>
      <c r="BS127" s="1020"/>
      <c r="BT127" s="1021" t="s">
        <v>508</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509</v>
      </c>
      <c r="CQ127" s="910"/>
      <c r="CR127" s="910"/>
      <c r="CS127" s="910"/>
      <c r="CT127" s="910"/>
      <c r="CU127" s="910"/>
      <c r="CV127" s="910"/>
      <c r="CW127" s="910"/>
      <c r="CX127" s="910"/>
      <c r="CY127" s="910"/>
      <c r="CZ127" s="910"/>
      <c r="DA127" s="910"/>
      <c r="DB127" s="910"/>
      <c r="DC127" s="910"/>
      <c r="DD127" s="910"/>
      <c r="DE127" s="910"/>
      <c r="DF127" s="911"/>
      <c r="DG127" s="912" t="s">
        <v>493</v>
      </c>
      <c r="DH127" s="913"/>
      <c r="DI127" s="913"/>
      <c r="DJ127" s="913"/>
      <c r="DK127" s="913"/>
      <c r="DL127" s="913" t="s">
        <v>493</v>
      </c>
      <c r="DM127" s="913"/>
      <c r="DN127" s="913"/>
      <c r="DO127" s="913"/>
      <c r="DP127" s="913"/>
      <c r="DQ127" s="913" t="s">
        <v>510</v>
      </c>
      <c r="DR127" s="913"/>
      <c r="DS127" s="913"/>
      <c r="DT127" s="913"/>
      <c r="DU127" s="913"/>
      <c r="DV127" s="914" t="s">
        <v>501</v>
      </c>
      <c r="DW127" s="914"/>
      <c r="DX127" s="914"/>
      <c r="DY127" s="914"/>
      <c r="DZ127" s="915"/>
    </row>
    <row r="128" spans="1:130" s="224" customFormat="1" ht="26.25" customHeight="1" thickBot="1" x14ac:dyDescent="0.2">
      <c r="A128" s="1028" t="s">
        <v>511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512</v>
      </c>
      <c r="X128" s="1030"/>
      <c r="Y128" s="1030"/>
      <c r="Z128" s="1031"/>
      <c r="AA128" s="1032">
        <v>128629</v>
      </c>
      <c r="AB128" s="1033"/>
      <c r="AC128" s="1033"/>
      <c r="AD128" s="1033"/>
      <c r="AE128" s="1034"/>
      <c r="AF128" s="1035">
        <v>116362</v>
      </c>
      <c r="AG128" s="1033"/>
      <c r="AH128" s="1033"/>
      <c r="AI128" s="1033"/>
      <c r="AJ128" s="1034"/>
      <c r="AK128" s="1035">
        <v>110254</v>
      </c>
      <c r="AL128" s="1033"/>
      <c r="AM128" s="1033"/>
      <c r="AN128" s="1033"/>
      <c r="AO128" s="1034"/>
      <c r="AP128" s="1036"/>
      <c r="AQ128" s="1037"/>
      <c r="AR128" s="1037"/>
      <c r="AS128" s="1037"/>
      <c r="AT128" s="1038"/>
      <c r="AU128" s="226"/>
      <c r="AV128" s="226"/>
      <c r="AW128" s="226"/>
      <c r="AX128" s="883" t="s">
        <v>513</v>
      </c>
      <c r="AY128" s="884"/>
      <c r="AZ128" s="884"/>
      <c r="BA128" s="884"/>
      <c r="BB128" s="884"/>
      <c r="BC128" s="884"/>
      <c r="BD128" s="884"/>
      <c r="BE128" s="885"/>
      <c r="BF128" s="1039" t="s">
        <v>501</v>
      </c>
      <c r="BG128" s="1040"/>
      <c r="BH128" s="1040"/>
      <c r="BI128" s="1040"/>
      <c r="BJ128" s="1040"/>
      <c r="BK128" s="1040"/>
      <c r="BL128" s="1041"/>
      <c r="BM128" s="1039">
        <v>13.6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514</v>
      </c>
      <c r="CQ128" s="713"/>
      <c r="CR128" s="713"/>
      <c r="CS128" s="713"/>
      <c r="CT128" s="713"/>
      <c r="CU128" s="713"/>
      <c r="CV128" s="713"/>
      <c r="CW128" s="713"/>
      <c r="CX128" s="713"/>
      <c r="CY128" s="713"/>
      <c r="CZ128" s="713"/>
      <c r="DA128" s="713"/>
      <c r="DB128" s="713"/>
      <c r="DC128" s="713"/>
      <c r="DD128" s="713"/>
      <c r="DE128" s="713"/>
      <c r="DF128" s="1023"/>
      <c r="DG128" s="1024" t="s">
        <v>515</v>
      </c>
      <c r="DH128" s="1025"/>
      <c r="DI128" s="1025"/>
      <c r="DJ128" s="1025"/>
      <c r="DK128" s="1025"/>
      <c r="DL128" s="1025" t="s">
        <v>515</v>
      </c>
      <c r="DM128" s="1025"/>
      <c r="DN128" s="1025"/>
      <c r="DO128" s="1025"/>
      <c r="DP128" s="1025"/>
      <c r="DQ128" s="1025" t="s">
        <v>499</v>
      </c>
      <c r="DR128" s="1025"/>
      <c r="DS128" s="1025"/>
      <c r="DT128" s="1025"/>
      <c r="DU128" s="1025"/>
      <c r="DV128" s="1026" t="s">
        <v>493</v>
      </c>
      <c r="DW128" s="1026"/>
      <c r="DX128" s="1026"/>
      <c r="DY128" s="1026"/>
      <c r="DZ128" s="1027"/>
    </row>
    <row r="129" spans="1:131" s="224" customFormat="1" ht="26.25" customHeight="1" x14ac:dyDescent="0.15">
      <c r="A129" s="921" t="s">
        <v>111</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516</v>
      </c>
      <c r="X129" s="1058"/>
      <c r="Y129" s="1058"/>
      <c r="Z129" s="1059"/>
      <c r="AA129" s="945">
        <v>8499342</v>
      </c>
      <c r="AB129" s="946"/>
      <c r="AC129" s="946"/>
      <c r="AD129" s="946"/>
      <c r="AE129" s="947"/>
      <c r="AF129" s="948">
        <v>8694118</v>
      </c>
      <c r="AG129" s="946"/>
      <c r="AH129" s="946"/>
      <c r="AI129" s="946"/>
      <c r="AJ129" s="947"/>
      <c r="AK129" s="948">
        <v>8603419</v>
      </c>
      <c r="AL129" s="946"/>
      <c r="AM129" s="946"/>
      <c r="AN129" s="946"/>
      <c r="AO129" s="947"/>
      <c r="AP129" s="1060"/>
      <c r="AQ129" s="1061"/>
      <c r="AR129" s="1061"/>
      <c r="AS129" s="1061"/>
      <c r="AT129" s="1062"/>
      <c r="AU129" s="227"/>
      <c r="AV129" s="227"/>
      <c r="AW129" s="227"/>
      <c r="AX129" s="1052" t="s">
        <v>517</v>
      </c>
      <c r="AY129" s="910"/>
      <c r="AZ129" s="910"/>
      <c r="BA129" s="910"/>
      <c r="BB129" s="910"/>
      <c r="BC129" s="910"/>
      <c r="BD129" s="910"/>
      <c r="BE129" s="911"/>
      <c r="BF129" s="1053" t="s">
        <v>501</v>
      </c>
      <c r="BG129" s="1054"/>
      <c r="BH129" s="1054"/>
      <c r="BI129" s="1054"/>
      <c r="BJ129" s="1054"/>
      <c r="BK129" s="1054"/>
      <c r="BL129" s="1055"/>
      <c r="BM129" s="1053">
        <v>18.600000000000001</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518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519</v>
      </c>
      <c r="X130" s="1058"/>
      <c r="Y130" s="1058"/>
      <c r="Z130" s="1059"/>
      <c r="AA130" s="945">
        <v>2119429</v>
      </c>
      <c r="AB130" s="946"/>
      <c r="AC130" s="946"/>
      <c r="AD130" s="946"/>
      <c r="AE130" s="947"/>
      <c r="AF130" s="948">
        <v>1981243</v>
      </c>
      <c r="AG130" s="946"/>
      <c r="AH130" s="946"/>
      <c r="AI130" s="946"/>
      <c r="AJ130" s="947"/>
      <c r="AK130" s="948">
        <v>2067853</v>
      </c>
      <c r="AL130" s="946"/>
      <c r="AM130" s="946"/>
      <c r="AN130" s="946"/>
      <c r="AO130" s="947"/>
      <c r="AP130" s="1060"/>
      <c r="AQ130" s="1061"/>
      <c r="AR130" s="1061"/>
      <c r="AS130" s="1061"/>
      <c r="AT130" s="1062"/>
      <c r="AU130" s="227"/>
      <c r="AV130" s="227"/>
      <c r="AW130" s="227"/>
      <c r="AX130" s="1052" t="s">
        <v>520</v>
      </c>
      <c r="AY130" s="910"/>
      <c r="AZ130" s="910"/>
      <c r="BA130" s="910"/>
      <c r="BB130" s="910"/>
      <c r="BC130" s="910"/>
      <c r="BD130" s="910"/>
      <c r="BE130" s="911"/>
      <c r="BF130" s="1088">
        <v>11.5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521</v>
      </c>
      <c r="X131" s="1095"/>
      <c r="Y131" s="1095"/>
      <c r="Z131" s="1096"/>
      <c r="AA131" s="991">
        <v>6379913</v>
      </c>
      <c r="AB131" s="973"/>
      <c r="AC131" s="973"/>
      <c r="AD131" s="973"/>
      <c r="AE131" s="974"/>
      <c r="AF131" s="972">
        <v>6712875</v>
      </c>
      <c r="AG131" s="973"/>
      <c r="AH131" s="973"/>
      <c r="AI131" s="973"/>
      <c r="AJ131" s="974"/>
      <c r="AK131" s="972">
        <v>6535566</v>
      </c>
      <c r="AL131" s="973"/>
      <c r="AM131" s="973"/>
      <c r="AN131" s="973"/>
      <c r="AO131" s="974"/>
      <c r="AP131" s="1097"/>
      <c r="AQ131" s="1098"/>
      <c r="AR131" s="1098"/>
      <c r="AS131" s="1098"/>
      <c r="AT131" s="1099"/>
      <c r="AU131" s="227"/>
      <c r="AV131" s="227"/>
      <c r="AW131" s="227"/>
      <c r="AX131" s="1070" t="s">
        <v>522</v>
      </c>
      <c r="AY131" s="713"/>
      <c r="AZ131" s="713"/>
      <c r="BA131" s="713"/>
      <c r="BB131" s="713"/>
      <c r="BC131" s="713"/>
      <c r="BD131" s="713"/>
      <c r="BE131" s="1023"/>
      <c r="BF131" s="1071">
        <v>137.4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523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524</v>
      </c>
      <c r="W132" s="1081"/>
      <c r="X132" s="1081"/>
      <c r="Y132" s="1081"/>
      <c r="Z132" s="1082"/>
      <c r="AA132" s="1083">
        <v>11.3170979</v>
      </c>
      <c r="AB132" s="1084"/>
      <c r="AC132" s="1084"/>
      <c r="AD132" s="1084"/>
      <c r="AE132" s="1085"/>
      <c r="AF132" s="1086">
        <v>11.04266056</v>
      </c>
      <c r="AG132" s="1084"/>
      <c r="AH132" s="1084"/>
      <c r="AI132" s="1084"/>
      <c r="AJ132" s="1085"/>
      <c r="AK132" s="1086">
        <v>12.30921698</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525</v>
      </c>
      <c r="W133" s="1064"/>
      <c r="X133" s="1064"/>
      <c r="Y133" s="1064"/>
      <c r="Z133" s="1065"/>
      <c r="AA133" s="1066">
        <v>9.8000000000000007</v>
      </c>
      <c r="AB133" s="1067"/>
      <c r="AC133" s="1067"/>
      <c r="AD133" s="1067"/>
      <c r="AE133" s="1068"/>
      <c r="AF133" s="1066">
        <v>10.4</v>
      </c>
      <c r="AG133" s="1067"/>
      <c r="AH133" s="1067"/>
      <c r="AI133" s="1067"/>
      <c r="AJ133" s="1068"/>
      <c r="AK133" s="1066">
        <v>11.5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v5GjT5AXrcy9qy+Q/NNursyk2o/Qzx7fneGpGJADd2jZzmS+HDdHUBVE9RBoDS/IWD6ScvT9ui0fyTEoUDJ6Q==" saltValue="gvR3IiHY4UYjiErulXxH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verticalCentered="1"/>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526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oH1jNz0+mek1jd3J6LZB/Dor2nt6oQ7E6/Rkp4Jt5epbmou604I+RAXlkUUHwHzzhVyiMlT5fywNgBkvVbZtQ==" saltValue="HXfaVtNDW3tz+TtVmAeIz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C0IOYfHla2pEiK1W9rbZvgqvjwyPHwb2WOAw6T3ylMqiECc125rmRIdX76GU0UhQsAgURkkyK2PqYx4/fuVRw==" saltValue="qsEwpb40xVgUcZXKq/Sf4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527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528</v>
      </c>
      <c r="AL6" s="260"/>
      <c r="AM6" s="260"/>
      <c r="AN6" s="260"/>
    </row>
    <row r="7" spans="1:46" ht="13.5" customHeight="1" x14ac:dyDescent="0.15">
      <c r="A7" s="259"/>
      <c r="AK7" s="262"/>
      <c r="AL7" s="263"/>
      <c r="AM7" s="263"/>
      <c r="AN7" s="264"/>
      <c r="AO7" s="1101" t="s">
        <v>529</v>
      </c>
      <c r="AP7" s="265"/>
      <c r="AQ7" s="266" t="s">
        <v>530</v>
      </c>
      <c r="AR7" s="267"/>
    </row>
    <row r="8" spans="1:46" x14ac:dyDescent="0.15">
      <c r="A8" s="259"/>
      <c r="AK8" s="268"/>
      <c r="AL8" s="269"/>
      <c r="AM8" s="269"/>
      <c r="AN8" s="270"/>
      <c r="AO8" s="1102"/>
      <c r="AP8" s="271" t="s">
        <v>531</v>
      </c>
      <c r="AQ8" s="272" t="s">
        <v>532</v>
      </c>
      <c r="AR8" s="273" t="s">
        <v>533</v>
      </c>
    </row>
    <row r="9" spans="1:46" x14ac:dyDescent="0.15">
      <c r="A9" s="259"/>
      <c r="AK9" s="1103" t="s">
        <v>534</v>
      </c>
      <c r="AL9" s="1104"/>
      <c r="AM9" s="1104"/>
      <c r="AN9" s="1105"/>
      <c r="AO9" s="274">
        <v>2241976</v>
      </c>
      <c r="AP9" s="274">
        <v>165447</v>
      </c>
      <c r="AQ9" s="275">
        <v>108757</v>
      </c>
      <c r="AR9" s="276">
        <v>52.1</v>
      </c>
    </row>
    <row r="10" spans="1:46" ht="13.5" customHeight="1" x14ac:dyDescent="0.15">
      <c r="A10" s="259"/>
      <c r="AK10" s="1103" t="s">
        <v>535</v>
      </c>
      <c r="AL10" s="1104"/>
      <c r="AM10" s="1104"/>
      <c r="AN10" s="1105"/>
      <c r="AO10" s="277">
        <v>367957</v>
      </c>
      <c r="AP10" s="277">
        <v>27153</v>
      </c>
      <c r="AQ10" s="278">
        <v>15108</v>
      </c>
      <c r="AR10" s="279">
        <v>79.7</v>
      </c>
    </row>
    <row r="11" spans="1:46" ht="13.5" customHeight="1" x14ac:dyDescent="0.15">
      <c r="A11" s="259"/>
      <c r="AK11" s="1103" t="s">
        <v>536</v>
      </c>
      <c r="AL11" s="1104"/>
      <c r="AM11" s="1104"/>
      <c r="AN11" s="1105"/>
      <c r="AO11" s="277" t="s">
        <v>537</v>
      </c>
      <c r="AP11" s="277" t="s">
        <v>537</v>
      </c>
      <c r="AQ11" s="278">
        <v>1414</v>
      </c>
      <c r="AR11" s="279" t="s">
        <v>537</v>
      </c>
    </row>
    <row r="12" spans="1:46" ht="13.5" customHeight="1" x14ac:dyDescent="0.15">
      <c r="A12" s="259"/>
      <c r="AK12" s="1103" t="s">
        <v>538</v>
      </c>
      <c r="AL12" s="1104"/>
      <c r="AM12" s="1104"/>
      <c r="AN12" s="1105"/>
      <c r="AO12" s="277" t="s">
        <v>537</v>
      </c>
      <c r="AP12" s="277" t="s">
        <v>537</v>
      </c>
      <c r="AQ12" s="278">
        <v>40</v>
      </c>
      <c r="AR12" s="279" t="s">
        <v>537</v>
      </c>
    </row>
    <row r="13" spans="1:46" ht="13.5" customHeight="1" x14ac:dyDescent="0.15">
      <c r="A13" s="259"/>
      <c r="AK13" s="1103" t="s">
        <v>539</v>
      </c>
      <c r="AL13" s="1104"/>
      <c r="AM13" s="1104"/>
      <c r="AN13" s="1105"/>
      <c r="AO13" s="277">
        <v>31021</v>
      </c>
      <c r="AP13" s="277">
        <v>2289</v>
      </c>
      <c r="AQ13" s="278">
        <v>4611</v>
      </c>
      <c r="AR13" s="279">
        <v>-50.4</v>
      </c>
    </row>
    <row r="14" spans="1:46" ht="13.5" customHeight="1" x14ac:dyDescent="0.15">
      <c r="A14" s="259"/>
      <c r="AK14" s="1103" t="s">
        <v>540</v>
      </c>
      <c r="AL14" s="1104"/>
      <c r="AM14" s="1104"/>
      <c r="AN14" s="1105"/>
      <c r="AO14" s="277">
        <v>35509</v>
      </c>
      <c r="AP14" s="277">
        <v>2620</v>
      </c>
      <c r="AQ14" s="278">
        <v>2427</v>
      </c>
      <c r="AR14" s="279">
        <v>8</v>
      </c>
    </row>
    <row r="15" spans="1:46" ht="13.5" customHeight="1" x14ac:dyDescent="0.15">
      <c r="A15" s="259"/>
      <c r="AK15" s="1106" t="s">
        <v>541</v>
      </c>
      <c r="AL15" s="1107"/>
      <c r="AM15" s="1107"/>
      <c r="AN15" s="1108"/>
      <c r="AO15" s="277">
        <v>-148017</v>
      </c>
      <c r="AP15" s="277">
        <v>-10923</v>
      </c>
      <c r="AQ15" s="278">
        <v>-7785</v>
      </c>
      <c r="AR15" s="279">
        <v>40.299999999999997</v>
      </c>
    </row>
    <row r="16" spans="1:46" x14ac:dyDescent="0.15">
      <c r="A16" s="259"/>
      <c r="AK16" s="1106" t="s">
        <v>191</v>
      </c>
      <c r="AL16" s="1107"/>
      <c r="AM16" s="1107"/>
      <c r="AN16" s="1108"/>
      <c r="AO16" s="277">
        <v>2528446</v>
      </c>
      <c r="AP16" s="277">
        <v>186587</v>
      </c>
      <c r="AQ16" s="278">
        <v>124572</v>
      </c>
      <c r="AR16" s="279">
        <v>49.8</v>
      </c>
    </row>
    <row r="17" spans="1:46" x14ac:dyDescent="0.15">
      <c r="A17" s="259"/>
    </row>
    <row r="18" spans="1:46" x14ac:dyDescent="0.15">
      <c r="A18" s="259"/>
      <c r="AQ18" s="280"/>
      <c r="AR18" s="280"/>
    </row>
    <row r="19" spans="1:46" x14ac:dyDescent="0.15">
      <c r="A19" s="259"/>
      <c r="AK19" s="255" t="s">
        <v>542</v>
      </c>
    </row>
    <row r="20" spans="1:46" x14ac:dyDescent="0.15">
      <c r="A20" s="259"/>
      <c r="AK20" s="281"/>
      <c r="AL20" s="282"/>
      <c r="AM20" s="282"/>
      <c r="AN20" s="283"/>
      <c r="AO20" s="284" t="s">
        <v>543</v>
      </c>
      <c r="AP20" s="285" t="s">
        <v>544</v>
      </c>
      <c r="AQ20" s="286" t="s">
        <v>545</v>
      </c>
      <c r="AR20" s="287"/>
    </row>
    <row r="21" spans="1:46" s="260" customFormat="1" x14ac:dyDescent="0.15">
      <c r="A21" s="288"/>
      <c r="AK21" s="1109" t="s">
        <v>546</v>
      </c>
      <c r="AL21" s="1110"/>
      <c r="AM21" s="1110"/>
      <c r="AN21" s="1111"/>
      <c r="AO21" s="289">
        <v>17.420000000000002</v>
      </c>
      <c r="AP21" s="290">
        <v>10.78</v>
      </c>
      <c r="AQ21" s="291">
        <v>6.64</v>
      </c>
      <c r="AS21" s="292"/>
      <c r="AT21" s="288"/>
    </row>
    <row r="22" spans="1:46" s="260" customFormat="1" x14ac:dyDescent="0.15">
      <c r="A22" s="288"/>
      <c r="AK22" s="1109" t="s">
        <v>547</v>
      </c>
      <c r="AL22" s="1110"/>
      <c r="AM22" s="1110"/>
      <c r="AN22" s="1111"/>
      <c r="AO22" s="293">
        <v>99.3</v>
      </c>
      <c r="AP22" s="294">
        <v>96.3</v>
      </c>
      <c r="AQ22" s="295">
        <v>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548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549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550</v>
      </c>
      <c r="AL29" s="260"/>
      <c r="AM29" s="260"/>
      <c r="AN29" s="260"/>
      <c r="AS29" s="302"/>
    </row>
    <row r="30" spans="1:46" ht="13.5" customHeight="1" x14ac:dyDescent="0.15">
      <c r="A30" s="259"/>
      <c r="AK30" s="262"/>
      <c r="AL30" s="263"/>
      <c r="AM30" s="263"/>
      <c r="AN30" s="264"/>
      <c r="AO30" s="1101" t="s">
        <v>529</v>
      </c>
      <c r="AP30" s="265"/>
      <c r="AQ30" s="266" t="s">
        <v>530</v>
      </c>
      <c r="AR30" s="267"/>
    </row>
    <row r="31" spans="1:46" x14ac:dyDescent="0.15">
      <c r="A31" s="259"/>
      <c r="AK31" s="268"/>
      <c r="AL31" s="269"/>
      <c r="AM31" s="269"/>
      <c r="AN31" s="270"/>
      <c r="AO31" s="1102"/>
      <c r="AP31" s="271" t="s">
        <v>531</v>
      </c>
      <c r="AQ31" s="272" t="s">
        <v>532</v>
      </c>
      <c r="AR31" s="273" t="s">
        <v>533</v>
      </c>
    </row>
    <row r="32" spans="1:46" ht="27" customHeight="1" x14ac:dyDescent="0.15">
      <c r="A32" s="259"/>
      <c r="AK32" s="1117" t="s">
        <v>551</v>
      </c>
      <c r="AL32" s="1118"/>
      <c r="AM32" s="1118"/>
      <c r="AN32" s="1119"/>
      <c r="AO32" s="303">
        <v>2381550</v>
      </c>
      <c r="AP32" s="303">
        <v>175747</v>
      </c>
      <c r="AQ32" s="304">
        <v>62543</v>
      </c>
      <c r="AR32" s="305">
        <v>181</v>
      </c>
    </row>
    <row r="33" spans="1:46" ht="13.5" customHeight="1" x14ac:dyDescent="0.15">
      <c r="A33" s="259"/>
      <c r="AK33" s="1117" t="s">
        <v>552</v>
      </c>
      <c r="AL33" s="1118"/>
      <c r="AM33" s="1118"/>
      <c r="AN33" s="1119"/>
      <c r="AO33" s="303" t="s">
        <v>537</v>
      </c>
      <c r="AP33" s="303" t="s">
        <v>537</v>
      </c>
      <c r="AQ33" s="304" t="s">
        <v>537</v>
      </c>
      <c r="AR33" s="305" t="s">
        <v>537</v>
      </c>
    </row>
    <row r="34" spans="1:46" ht="27" customHeight="1" x14ac:dyDescent="0.15">
      <c r="A34" s="259"/>
      <c r="AK34" s="1117" t="s">
        <v>553</v>
      </c>
      <c r="AL34" s="1118"/>
      <c r="AM34" s="1118"/>
      <c r="AN34" s="1119"/>
      <c r="AO34" s="303" t="s">
        <v>537</v>
      </c>
      <c r="AP34" s="303" t="s">
        <v>537</v>
      </c>
      <c r="AQ34" s="304" t="s">
        <v>537</v>
      </c>
      <c r="AR34" s="305" t="s">
        <v>537</v>
      </c>
    </row>
    <row r="35" spans="1:46" ht="27" customHeight="1" x14ac:dyDescent="0.15">
      <c r="A35" s="259"/>
      <c r="AK35" s="1117" t="s">
        <v>554</v>
      </c>
      <c r="AL35" s="1118"/>
      <c r="AM35" s="1118"/>
      <c r="AN35" s="1119"/>
      <c r="AO35" s="303">
        <v>520990</v>
      </c>
      <c r="AP35" s="303">
        <v>38447</v>
      </c>
      <c r="AQ35" s="304">
        <v>16620</v>
      </c>
      <c r="AR35" s="305">
        <v>131.30000000000001</v>
      </c>
    </row>
    <row r="36" spans="1:46" ht="27" customHeight="1" x14ac:dyDescent="0.15">
      <c r="A36" s="259"/>
      <c r="AK36" s="1117" t="s">
        <v>555</v>
      </c>
      <c r="AL36" s="1118"/>
      <c r="AM36" s="1118"/>
      <c r="AN36" s="1119"/>
      <c r="AO36" s="303">
        <v>78416</v>
      </c>
      <c r="AP36" s="303">
        <v>5787</v>
      </c>
      <c r="AQ36" s="304">
        <v>3562</v>
      </c>
      <c r="AR36" s="305">
        <v>62.5</v>
      </c>
    </row>
    <row r="37" spans="1:46" ht="13.5" customHeight="1" x14ac:dyDescent="0.15">
      <c r="A37" s="259"/>
      <c r="AK37" s="1117" t="s">
        <v>556</v>
      </c>
      <c r="AL37" s="1118"/>
      <c r="AM37" s="1118"/>
      <c r="AN37" s="1119"/>
      <c r="AO37" s="303">
        <v>1628</v>
      </c>
      <c r="AP37" s="303">
        <v>120</v>
      </c>
      <c r="AQ37" s="304">
        <v>625</v>
      </c>
      <c r="AR37" s="305">
        <v>-80.8</v>
      </c>
    </row>
    <row r="38" spans="1:46" ht="27" customHeight="1" x14ac:dyDescent="0.15">
      <c r="A38" s="259"/>
      <c r="AK38" s="1120" t="s">
        <v>557</v>
      </c>
      <c r="AL38" s="1121"/>
      <c r="AM38" s="1121"/>
      <c r="AN38" s="1122"/>
      <c r="AO38" s="306" t="s">
        <v>537</v>
      </c>
      <c r="AP38" s="306" t="s">
        <v>537</v>
      </c>
      <c r="AQ38" s="307">
        <v>3</v>
      </c>
      <c r="AR38" s="295" t="s">
        <v>537</v>
      </c>
      <c r="AS38" s="302"/>
    </row>
    <row r="39" spans="1:46" x14ac:dyDescent="0.15">
      <c r="A39" s="259"/>
      <c r="AK39" s="1120" t="s">
        <v>558</v>
      </c>
      <c r="AL39" s="1121"/>
      <c r="AM39" s="1121"/>
      <c r="AN39" s="1122"/>
      <c r="AO39" s="303">
        <v>-110254</v>
      </c>
      <c r="AP39" s="303">
        <v>-8136</v>
      </c>
      <c r="AQ39" s="304">
        <v>-2822</v>
      </c>
      <c r="AR39" s="305">
        <v>188.3</v>
      </c>
      <c r="AS39" s="302"/>
    </row>
    <row r="40" spans="1:46" ht="27" customHeight="1" x14ac:dyDescent="0.15">
      <c r="A40" s="259"/>
      <c r="AK40" s="1117" t="s">
        <v>559</v>
      </c>
      <c r="AL40" s="1118"/>
      <c r="AM40" s="1118"/>
      <c r="AN40" s="1119"/>
      <c r="AO40" s="303">
        <v>-2067853</v>
      </c>
      <c r="AP40" s="303">
        <v>-152598</v>
      </c>
      <c r="AQ40" s="304">
        <v>-53912</v>
      </c>
      <c r="AR40" s="305">
        <v>183.1</v>
      </c>
      <c r="AS40" s="302"/>
    </row>
    <row r="41" spans="1:46" x14ac:dyDescent="0.15">
      <c r="A41" s="259"/>
      <c r="AK41" s="1123" t="s">
        <v>304</v>
      </c>
      <c r="AL41" s="1124"/>
      <c r="AM41" s="1124"/>
      <c r="AN41" s="1125"/>
      <c r="AO41" s="303">
        <v>804477</v>
      </c>
      <c r="AP41" s="303">
        <v>59367</v>
      </c>
      <c r="AQ41" s="304">
        <v>26618</v>
      </c>
      <c r="AR41" s="305">
        <v>123</v>
      </c>
      <c r="AS41" s="302"/>
    </row>
    <row r="42" spans="1:46" x14ac:dyDescent="0.15">
      <c r="A42" s="259"/>
      <c r="AK42" s="308" t="s">
        <v>560</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561</v>
      </c>
    </row>
    <row r="48" spans="1:46" x14ac:dyDescent="0.15">
      <c r="A48" s="259"/>
      <c r="AK48" s="313" t="s">
        <v>562</v>
      </c>
      <c r="AL48" s="313"/>
      <c r="AM48" s="313"/>
      <c r="AN48" s="313"/>
      <c r="AO48" s="313"/>
      <c r="AP48" s="313"/>
      <c r="AQ48" s="314"/>
      <c r="AR48" s="313"/>
    </row>
    <row r="49" spans="1:44" ht="13.5" customHeight="1" x14ac:dyDescent="0.15">
      <c r="A49" s="259"/>
      <c r="AK49" s="315"/>
      <c r="AL49" s="316"/>
      <c r="AM49" s="1112" t="s">
        <v>529</v>
      </c>
      <c r="AN49" s="1114" t="s">
        <v>563</v>
      </c>
      <c r="AO49" s="1115"/>
      <c r="AP49" s="1115"/>
      <c r="AQ49" s="1115"/>
      <c r="AR49" s="1116"/>
    </row>
    <row r="50" spans="1:44" x14ac:dyDescent="0.15">
      <c r="A50" s="259"/>
      <c r="AK50" s="317"/>
      <c r="AL50" s="318"/>
      <c r="AM50" s="1113"/>
      <c r="AN50" s="319" t="s">
        <v>564</v>
      </c>
      <c r="AO50" s="320" t="s">
        <v>565</v>
      </c>
      <c r="AP50" s="321" t="s">
        <v>566</v>
      </c>
      <c r="AQ50" s="322" t="s">
        <v>567</v>
      </c>
      <c r="AR50" s="323" t="s">
        <v>568</v>
      </c>
    </row>
    <row r="51" spans="1:44" x14ac:dyDescent="0.15">
      <c r="A51" s="259"/>
      <c r="AK51" s="315" t="s">
        <v>569</v>
      </c>
      <c r="AL51" s="316"/>
      <c r="AM51" s="324">
        <v>3239001</v>
      </c>
      <c r="AN51" s="325">
        <v>226393</v>
      </c>
      <c r="AO51" s="326">
        <v>-14.2</v>
      </c>
      <c r="AP51" s="327">
        <v>88328</v>
      </c>
      <c r="AQ51" s="328">
        <v>-1.9</v>
      </c>
      <c r="AR51" s="329">
        <v>-12.3</v>
      </c>
    </row>
    <row r="52" spans="1:44" x14ac:dyDescent="0.15">
      <c r="A52" s="259"/>
      <c r="AK52" s="330"/>
      <c r="AL52" s="331" t="s">
        <v>570</v>
      </c>
      <c r="AM52" s="332">
        <v>2135241</v>
      </c>
      <c r="AN52" s="333">
        <v>149244</v>
      </c>
      <c r="AO52" s="334">
        <v>-5.3</v>
      </c>
      <c r="AP52" s="335">
        <v>49013</v>
      </c>
      <c r="AQ52" s="336">
        <v>6.4</v>
      </c>
      <c r="AR52" s="337">
        <v>-11.7</v>
      </c>
    </row>
    <row r="53" spans="1:44" x14ac:dyDescent="0.15">
      <c r="A53" s="259"/>
      <c r="AK53" s="315" t="s">
        <v>571</v>
      </c>
      <c r="AL53" s="316"/>
      <c r="AM53" s="324">
        <v>5108101</v>
      </c>
      <c r="AN53" s="325">
        <v>363825</v>
      </c>
      <c r="AO53" s="326">
        <v>60.7</v>
      </c>
      <c r="AP53" s="327">
        <v>103390</v>
      </c>
      <c r="AQ53" s="328">
        <v>17.100000000000001</v>
      </c>
      <c r="AR53" s="329">
        <v>43.6</v>
      </c>
    </row>
    <row r="54" spans="1:44" x14ac:dyDescent="0.15">
      <c r="A54" s="259"/>
      <c r="AK54" s="330"/>
      <c r="AL54" s="331" t="s">
        <v>570</v>
      </c>
      <c r="AM54" s="332">
        <v>3322581</v>
      </c>
      <c r="AN54" s="333">
        <v>236651</v>
      </c>
      <c r="AO54" s="334">
        <v>58.6</v>
      </c>
      <c r="AP54" s="335">
        <v>51269</v>
      </c>
      <c r="AQ54" s="336">
        <v>4.5999999999999996</v>
      </c>
      <c r="AR54" s="337">
        <v>54</v>
      </c>
    </row>
    <row r="55" spans="1:44" x14ac:dyDescent="0.15">
      <c r="A55" s="259"/>
      <c r="AK55" s="315" t="s">
        <v>572</v>
      </c>
      <c r="AL55" s="316"/>
      <c r="AM55" s="324">
        <v>4840878</v>
      </c>
      <c r="AN55" s="325">
        <v>349119</v>
      </c>
      <c r="AO55" s="326">
        <v>-4</v>
      </c>
      <c r="AP55" s="327">
        <v>117234</v>
      </c>
      <c r="AQ55" s="328">
        <v>13.4</v>
      </c>
      <c r="AR55" s="329">
        <v>-17.399999999999999</v>
      </c>
    </row>
    <row r="56" spans="1:44" x14ac:dyDescent="0.15">
      <c r="A56" s="259"/>
      <c r="AK56" s="330"/>
      <c r="AL56" s="331" t="s">
        <v>570</v>
      </c>
      <c r="AM56" s="332">
        <v>3112163</v>
      </c>
      <c r="AN56" s="333">
        <v>224446</v>
      </c>
      <c r="AO56" s="334">
        <v>-5.2</v>
      </c>
      <c r="AP56" s="335">
        <v>59796</v>
      </c>
      <c r="AQ56" s="336">
        <v>16.600000000000001</v>
      </c>
      <c r="AR56" s="337">
        <v>-21.8</v>
      </c>
    </row>
    <row r="57" spans="1:44" x14ac:dyDescent="0.15">
      <c r="A57" s="259"/>
      <c r="AK57" s="315" t="s">
        <v>573</v>
      </c>
      <c r="AL57" s="316"/>
      <c r="AM57" s="324">
        <v>3630832</v>
      </c>
      <c r="AN57" s="325">
        <v>264541</v>
      </c>
      <c r="AO57" s="326">
        <v>-24.2</v>
      </c>
      <c r="AP57" s="327">
        <v>97758</v>
      </c>
      <c r="AQ57" s="328">
        <v>-16.600000000000001</v>
      </c>
      <c r="AR57" s="329">
        <v>-7.6</v>
      </c>
    </row>
    <row r="58" spans="1:44" x14ac:dyDescent="0.15">
      <c r="A58" s="259"/>
      <c r="AK58" s="330"/>
      <c r="AL58" s="331" t="s">
        <v>570</v>
      </c>
      <c r="AM58" s="332">
        <v>744567</v>
      </c>
      <c r="AN58" s="333">
        <v>54249</v>
      </c>
      <c r="AO58" s="334">
        <v>-75.8</v>
      </c>
      <c r="AP58" s="335">
        <v>45946</v>
      </c>
      <c r="AQ58" s="336">
        <v>-23.2</v>
      </c>
      <c r="AR58" s="337">
        <v>-52.6</v>
      </c>
    </row>
    <row r="59" spans="1:44" x14ac:dyDescent="0.15">
      <c r="A59" s="259"/>
      <c r="AK59" s="315" t="s">
        <v>574</v>
      </c>
      <c r="AL59" s="316"/>
      <c r="AM59" s="324">
        <v>4020643</v>
      </c>
      <c r="AN59" s="325">
        <v>296705</v>
      </c>
      <c r="AO59" s="326">
        <v>12.2</v>
      </c>
      <c r="AP59" s="327">
        <v>91338</v>
      </c>
      <c r="AQ59" s="328">
        <v>-6.6</v>
      </c>
      <c r="AR59" s="329">
        <v>18.8</v>
      </c>
    </row>
    <row r="60" spans="1:44" x14ac:dyDescent="0.15">
      <c r="A60" s="259"/>
      <c r="AK60" s="330"/>
      <c r="AL60" s="331" t="s">
        <v>570</v>
      </c>
      <c r="AM60" s="332">
        <v>888753</v>
      </c>
      <c r="AN60" s="333">
        <v>65586</v>
      </c>
      <c r="AO60" s="334">
        <v>20.9</v>
      </c>
      <c r="AP60" s="335">
        <v>43989</v>
      </c>
      <c r="AQ60" s="336">
        <v>-4.3</v>
      </c>
      <c r="AR60" s="337">
        <v>25.2</v>
      </c>
    </row>
    <row r="61" spans="1:44" x14ac:dyDescent="0.15">
      <c r="A61" s="259"/>
      <c r="AK61" s="315" t="s">
        <v>575</v>
      </c>
      <c r="AL61" s="338"/>
      <c r="AM61" s="324">
        <v>4167891</v>
      </c>
      <c r="AN61" s="325">
        <v>300117</v>
      </c>
      <c r="AO61" s="326">
        <v>6.1</v>
      </c>
      <c r="AP61" s="327">
        <v>99610</v>
      </c>
      <c r="AQ61" s="339">
        <v>1.1000000000000001</v>
      </c>
      <c r="AR61" s="329">
        <v>5</v>
      </c>
    </row>
    <row r="62" spans="1:44" x14ac:dyDescent="0.15">
      <c r="A62" s="259"/>
      <c r="AK62" s="330"/>
      <c r="AL62" s="331" t="s">
        <v>570</v>
      </c>
      <c r="AM62" s="332">
        <v>2040661</v>
      </c>
      <c r="AN62" s="333">
        <v>146035</v>
      </c>
      <c r="AO62" s="334">
        <v>-1.4</v>
      </c>
      <c r="AP62" s="335">
        <v>50003</v>
      </c>
      <c r="AQ62" s="336">
        <v>0</v>
      </c>
      <c r="AR62" s="337">
        <v>-1.4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gICJnQCGlAMct2Qg0j57EnKq5Cvr69hKyaVhBzUD0A4nk7f5dN66lS0Bs8YBCNN5ucvritE167MgyWqy/5HmQ==" saltValue="XWIKs6rt020OfMevxH4L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577</v>
      </c>
    </row>
    <row r="121" spans="125:125" ht="13.5" hidden="1" customHeight="1" x14ac:dyDescent="0.15">
      <c r="DU121" s="253"/>
    </row>
  </sheetData>
  <sheetProtection algorithmName="SHA-512" hashValue="te8Hd21GEeP/DkdW1GG1xYDQNouifatpvJi/BHZe6Z8ofBjpjkaGAuj1D3nlloQzW7/qI2BjEuSXS40sI2pbOg==" saltValue="/SvSYQ6SAhu7JNem1o8b2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578</v>
      </c>
    </row>
  </sheetData>
  <sheetProtection algorithmName="SHA-512" hashValue="RrsrrcljEDHw5tPWNGO255FdE/UnZwLX8BZh5tx6SJ6q5XK+vZsyHVBal4AGPhJNG9rjv0JAxXBKDC5hfE8MNA==" saltValue="+/SrOfWkWXPv26hBu259T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579</v>
      </c>
      <c r="G46" s="8" t="s">
        <v>580</v>
      </c>
      <c r="H46" s="8" t="s">
        <v>581</v>
      </c>
      <c r="I46" s="8" t="s">
        <v>582</v>
      </c>
      <c r="J46" s="9" t="s">
        <v>583</v>
      </c>
    </row>
    <row r="47" spans="2:10" ht="57.75" customHeight="1" x14ac:dyDescent="0.15">
      <c r="B47" s="10"/>
      <c r="C47" s="1126" t="s">
        <v>3</v>
      </c>
      <c r="D47" s="1126"/>
      <c r="E47" s="1127"/>
      <c r="F47" s="11">
        <v>16.510000000000002</v>
      </c>
      <c r="G47" s="12">
        <v>15.89</v>
      </c>
      <c r="H47" s="12">
        <v>15.32</v>
      </c>
      <c r="I47" s="12">
        <v>14.98</v>
      </c>
      <c r="J47" s="13">
        <v>14.88</v>
      </c>
    </row>
    <row r="48" spans="2:10" ht="57.75" customHeight="1" x14ac:dyDescent="0.15">
      <c r="B48" s="14"/>
      <c r="C48" s="1128" t="s">
        <v>4</v>
      </c>
      <c r="D48" s="1128"/>
      <c r="E48" s="1129"/>
      <c r="F48" s="15">
        <v>2.09</v>
      </c>
      <c r="G48" s="16">
        <v>2.5099999999999998</v>
      </c>
      <c r="H48" s="16">
        <v>2.88</v>
      </c>
      <c r="I48" s="16">
        <v>2.89</v>
      </c>
      <c r="J48" s="17">
        <v>2.0699999999999998</v>
      </c>
    </row>
    <row r="49" spans="2:10" ht="57.75" customHeight="1" thickBot="1" x14ac:dyDescent="0.2">
      <c r="B49" s="18"/>
      <c r="C49" s="1130" t="s">
        <v>5</v>
      </c>
      <c r="D49" s="1130"/>
      <c r="E49" s="1131"/>
      <c r="F49" s="19">
        <v>0.55000000000000004</v>
      </c>
      <c r="G49" s="20" t="s">
        <v>584</v>
      </c>
      <c r="H49" s="20" t="s">
        <v>585</v>
      </c>
      <c r="I49" s="20">
        <v>7.0000000000000007E-2</v>
      </c>
      <c r="J49" s="21" t="s">
        <v>586</v>
      </c>
    </row>
    <row r="50" spans="2:10" x14ac:dyDescent="0.15"/>
  </sheetData>
  <sheetProtection algorithmName="SHA-512" hashValue="HVLWfcBbanEhQX9a46+7lQUmYndSvZJbLr3CXlbJIfsd13Y6iKrD0/HQrVFQUG/zu0+dAdGZrsz7bJRcQ+yyrg==" saltValue="wCdGljGANMxoKNr/HsG85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安井　大輔</cp:lastModifiedBy>
  <cp:lastPrinted>2024-03-23T01:42:39Z</cp:lastPrinted>
  <dcterms:created xsi:type="dcterms:W3CDTF">2024-02-05T02:45:21Z</dcterms:created>
  <dcterms:modified xsi:type="dcterms:W3CDTF">2024-09-17T23:51:54Z</dcterms:modified>
  <cp:category/>
</cp:coreProperties>
</file>